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6"/>
  </bookViews>
  <sheets>
    <sheet name="汇总表" sheetId="21" r:id="rId1"/>
    <sheet name="高标准农田建设" sheetId="4" r:id="rId2"/>
    <sheet name="现代农业发展" sheetId="18" r:id="rId3"/>
    <sheet name="科技创新与推广" sheetId="19" r:id="rId4"/>
    <sheet name="农业公共服务 " sheetId="16" r:id="rId5"/>
    <sheet name="水稻田补偿专项" sheetId="15" r:id="rId6"/>
    <sheet name="美丽乡村发展" sheetId="3" r:id="rId7"/>
    <sheet name="Sheet1" sheetId="22" r:id="rId8"/>
  </sheets>
  <definedNames>
    <definedName name="_xlnm.Print_Titles" localSheetId="3">科技创新与推广!$A:$E</definedName>
    <definedName name="_xlnm.Print_Titles" localSheetId="2">现代农业发展!$A:$D</definedName>
  </definedNames>
  <calcPr calcId="125725"/>
</workbook>
</file>

<file path=xl/calcChain.xml><?xml version="1.0" encoding="utf-8"?>
<calcChain xmlns="http://schemas.openxmlformats.org/spreadsheetml/2006/main">
  <c r="C4" i="16"/>
  <c r="H4" l="1"/>
  <c r="D4"/>
  <c r="D4" i="18"/>
  <c r="C8" i="16" l="1"/>
  <c r="C9"/>
  <c r="C10"/>
  <c r="C11"/>
  <c r="C12"/>
  <c r="C13"/>
  <c r="C14"/>
  <c r="C7"/>
  <c r="C6"/>
  <c r="C5"/>
  <c r="K4"/>
  <c r="D12" i="21"/>
  <c r="D9"/>
  <c r="D7"/>
  <c r="D6"/>
  <c r="D5"/>
  <c r="E4" i="3"/>
  <c r="F4" i="16"/>
  <c r="E4" i="19" l="1"/>
  <c r="C4" i="4"/>
  <c r="C6"/>
  <c r="C7"/>
  <c r="C8"/>
  <c r="C9"/>
  <c r="C5"/>
  <c r="D4"/>
  <c r="E4"/>
  <c r="D4" i="3" l="1"/>
  <c r="C8"/>
  <c r="I8" i="21" s="1"/>
  <c r="D4" i="19" l="1"/>
  <c r="C6"/>
  <c r="F6" i="21" s="1"/>
  <c r="C7" i="19" l="1"/>
  <c r="F7" i="21" s="1"/>
  <c r="C8" i="19"/>
  <c r="F8" i="21" s="1"/>
  <c r="C9" i="19"/>
  <c r="F9" i="21" s="1"/>
  <c r="C10" i="19"/>
  <c r="F10" i="21" s="1"/>
  <c r="C11" i="19"/>
  <c r="F11" i="21" s="1"/>
  <c r="C12" i="19"/>
  <c r="F12" i="21" s="1"/>
  <c r="C13" i="19"/>
  <c r="F13" i="21" s="1"/>
  <c r="C5" i="19" l="1"/>
  <c r="C8" i="18"/>
  <c r="E8" i="21" s="1"/>
  <c r="C9" i="18"/>
  <c r="E9" i="21" s="1"/>
  <c r="C10" i="18"/>
  <c r="E10" i="21" s="1"/>
  <c r="C11" i="18"/>
  <c r="E11" i="21" s="1"/>
  <c r="C12" i="18"/>
  <c r="E12" i="21" s="1"/>
  <c r="C7" i="18"/>
  <c r="E7" i="21" s="1"/>
  <c r="C7" i="3"/>
  <c r="I7" i="21" s="1"/>
  <c r="C9" i="3"/>
  <c r="I9" i="21" s="1"/>
  <c r="C10" i="3"/>
  <c r="I10" i="21" s="1"/>
  <c r="C11" i="3"/>
  <c r="I11" i="21" s="1"/>
  <c r="C12" i="3"/>
  <c r="I12" i="21" s="1"/>
  <c r="F5" l="1"/>
  <c r="F4" s="1"/>
  <c r="C4" i="19"/>
  <c r="D4" i="21"/>
  <c r="D4" i="15" l="1"/>
  <c r="C5"/>
  <c r="H5" i="21" s="1"/>
  <c r="C6" i="15"/>
  <c r="H6" i="21" s="1"/>
  <c r="C7" i="15"/>
  <c r="H7" i="21" s="1"/>
  <c r="C9" i="15"/>
  <c r="H9" i="21" s="1"/>
  <c r="C10" i="15"/>
  <c r="H10" i="21" s="1"/>
  <c r="C11" i="15"/>
  <c r="H11" i="21" s="1"/>
  <c r="C8" i="15"/>
  <c r="H8" i="21" s="1"/>
  <c r="E4" i="16"/>
  <c r="G4"/>
  <c r="I4"/>
  <c r="J4"/>
  <c r="G5" i="21"/>
  <c r="G6"/>
  <c r="G7"/>
  <c r="G9"/>
  <c r="G10"/>
  <c r="G11"/>
  <c r="G12"/>
  <c r="G14"/>
  <c r="G15"/>
  <c r="G8"/>
  <c r="C6" i="18"/>
  <c r="E6" i="21" s="1"/>
  <c r="C5" i="18"/>
  <c r="C4" s="1"/>
  <c r="C8" i="21" l="1"/>
  <c r="C7"/>
  <c r="H4"/>
  <c r="C4" i="15"/>
  <c r="G4" i="21"/>
  <c r="E5"/>
  <c r="E4" s="1"/>
  <c r="C5" i="3"/>
  <c r="I5" i="21" s="1"/>
  <c r="C6" i="3"/>
  <c r="I6" i="21" s="1"/>
  <c r="C6" s="1"/>
  <c r="C9"/>
  <c r="C10"/>
  <c r="C11"/>
  <c r="C12"/>
  <c r="C13"/>
  <c r="C14"/>
  <c r="C15"/>
  <c r="I4" l="1"/>
  <c r="C4" s="1"/>
  <c r="C5"/>
  <c r="C4" i="3"/>
</calcChain>
</file>

<file path=xl/sharedStrings.xml><?xml version="1.0" encoding="utf-8"?>
<sst xmlns="http://schemas.openxmlformats.org/spreadsheetml/2006/main" count="143" uniqueCount="95">
  <si>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</si>
  <si>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</si>
  <si>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</si>
  <si>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</si>
  <si>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</si>
  <si>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</si>
  <si>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</si>
  <si>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</si>
  <si>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</si>
  <si>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</si>
  <si>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</si>
  <si>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</si>
  <si>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</si>
  <si>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</si>
  <si>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</si>
  <si>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</si>
  <si>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</si>
  <si>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</si>
  <si>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水稻田生态补偿</t>
    <phoneticPr fontId="1" type="noConversion"/>
  </si>
  <si>
    <t>合计</t>
    <phoneticPr fontId="1" type="noConversion"/>
  </si>
  <si>
    <t>序号</t>
    <phoneticPr fontId="1" type="noConversion"/>
  </si>
  <si>
    <t>辖市区</t>
    <phoneticPr fontId="1" type="noConversion"/>
  </si>
  <si>
    <t>责任处室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</si>
  <si>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</si>
  <si>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</si>
  <si>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</si>
  <si>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序号</t>
    <phoneticPr fontId="1" type="noConversion"/>
  </si>
  <si>
    <t>辖市、区</t>
    <phoneticPr fontId="1" type="noConversion"/>
  </si>
  <si>
    <t>现代农业发展专项</t>
    <phoneticPr fontId="1" type="noConversion"/>
  </si>
  <si>
    <t>责任处室</t>
    <phoneticPr fontId="1" type="noConversion"/>
  </si>
  <si>
    <t>农田建设管理处</t>
    <phoneticPr fontId="1" type="noConversion"/>
  </si>
  <si>
    <t>合计</t>
    <phoneticPr fontId="1" type="noConversion"/>
  </si>
  <si>
    <t>序号</t>
    <phoneticPr fontId="1" type="noConversion"/>
  </si>
  <si>
    <t>辖市、区</t>
    <phoneticPr fontId="1" type="noConversion"/>
  </si>
  <si>
    <t>单位：万元</t>
    <phoneticPr fontId="1" type="noConversion"/>
  </si>
  <si>
    <t>科教处</t>
    <phoneticPr fontId="1" type="noConversion"/>
  </si>
  <si>
    <t>美丽乡村发展专项</t>
    <phoneticPr fontId="1" type="noConversion"/>
  </si>
  <si>
    <t>科技创新与推广专项</t>
    <phoneticPr fontId="1" type="noConversion"/>
  </si>
  <si>
    <t>农业公共服务专项</t>
    <phoneticPr fontId="1" type="noConversion"/>
  </si>
  <si>
    <t>高标准农田建设专项</t>
    <phoneticPr fontId="1" type="noConversion"/>
  </si>
  <si>
    <t>农产品质量安全中心</t>
    <phoneticPr fontId="1" type="noConversion"/>
  </si>
  <si>
    <t>动物疫病预防控制中心</t>
    <phoneticPr fontId="1" type="noConversion"/>
  </si>
  <si>
    <t>农业技术推广中心</t>
    <phoneticPr fontId="1" type="noConversion"/>
  </si>
  <si>
    <t>畜牧处</t>
    <phoneticPr fontId="1" type="noConversion"/>
  </si>
  <si>
    <t>种植业处</t>
    <phoneticPr fontId="1" type="noConversion"/>
  </si>
  <si>
    <t>农业品牌品质提升与宣传推介</t>
    <phoneticPr fontId="1" type="noConversion"/>
  </si>
  <si>
    <t>局本级</t>
    <phoneticPr fontId="1" type="noConversion"/>
  </si>
  <si>
    <t>信息处</t>
    <phoneticPr fontId="1" type="noConversion"/>
  </si>
  <si>
    <t>新型职业农民培育农业技术培训</t>
    <phoneticPr fontId="1" type="noConversion"/>
  </si>
  <si>
    <t>局本级</t>
    <phoneticPr fontId="1" type="noConversion"/>
  </si>
  <si>
    <t>农产品质量检验检测</t>
    <phoneticPr fontId="1" type="noConversion"/>
  </si>
  <si>
    <t>农产品质量安全建设</t>
    <phoneticPr fontId="1" type="noConversion"/>
  </si>
  <si>
    <t>质监处</t>
    <phoneticPr fontId="1" type="noConversion"/>
  </si>
  <si>
    <t>农业标准化</t>
  </si>
  <si>
    <t>推广中心</t>
    <phoneticPr fontId="1" type="noConversion"/>
  </si>
  <si>
    <t>重大动物疫病防控</t>
    <phoneticPr fontId="1" type="noConversion"/>
  </si>
  <si>
    <t>疫控中心</t>
    <phoneticPr fontId="1" type="noConversion"/>
  </si>
  <si>
    <t>局本级</t>
    <phoneticPr fontId="1" type="noConversion"/>
  </si>
  <si>
    <t>动物疫病预防控制中心</t>
    <phoneticPr fontId="1" type="noConversion"/>
  </si>
  <si>
    <t>农产品质量安全中心</t>
    <phoneticPr fontId="1" type="noConversion"/>
  </si>
  <si>
    <t>农产品质量安全中心</t>
    <phoneticPr fontId="1" type="noConversion"/>
  </si>
  <si>
    <t xml:space="preserve">武进区  </t>
    <phoneticPr fontId="1" type="noConversion"/>
  </si>
  <si>
    <t xml:space="preserve">      其中经开区</t>
    <phoneticPr fontId="1" type="noConversion"/>
  </si>
  <si>
    <t>畜产品质量安全</t>
    <phoneticPr fontId="1" type="noConversion"/>
  </si>
  <si>
    <t>宅基地和现代化宜居农房综合管理系统</t>
    <phoneticPr fontId="1" type="noConversion"/>
  </si>
  <si>
    <t>合作处</t>
    <phoneticPr fontId="1" type="noConversion"/>
  </si>
  <si>
    <t xml:space="preserve">       其中经开区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</si>
  <si>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</si>
  <si>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</si>
  <si>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</si>
  <si>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局本级</t>
    <phoneticPr fontId="1" type="noConversion"/>
  </si>
  <si>
    <t>责任处站</t>
    <phoneticPr fontId="1" type="noConversion"/>
  </si>
  <si>
    <t>社会事业处</t>
    <phoneticPr fontId="1" type="noConversion"/>
  </si>
  <si>
    <t>2023年市级农业农村专项资金（第一批）汇总表</t>
    <phoneticPr fontId="1" type="noConversion"/>
  </si>
  <si>
    <t>2023年市级高标准农田建设专项资金下达分配明细表</t>
    <phoneticPr fontId="1" type="noConversion"/>
  </si>
  <si>
    <t>2023年市级现代农业发展专项资金（第一批）下达分配明细表</t>
    <phoneticPr fontId="1" type="noConversion"/>
  </si>
  <si>
    <t>2023年市级科技创新与推广资金（第一批）下达分配明细表</t>
    <phoneticPr fontId="1" type="noConversion"/>
  </si>
  <si>
    <t>2023年市级农业公共服务专项资金（第一批）下达分配明细表</t>
    <phoneticPr fontId="1" type="noConversion"/>
  </si>
  <si>
    <t>2023年市级美丽乡村发展专项资金（第一批）下达分配明细表</t>
    <phoneticPr fontId="1" type="noConversion"/>
  </si>
  <si>
    <t>市本级</t>
    <phoneticPr fontId="1" type="noConversion"/>
  </si>
  <si>
    <t>备注：1、打“＊”为约束性任务资金。</t>
    <phoneticPr fontId="1" type="noConversion"/>
  </si>
  <si>
    <t>高标准农田管护及“一张图”</t>
    <phoneticPr fontId="1" type="noConversion"/>
  </si>
  <si>
    <t>单位：万元</t>
    <phoneticPr fontId="1" type="noConversion"/>
  </si>
  <si>
    <t>小计</t>
    <phoneticPr fontId="1" type="noConversion"/>
  </si>
  <si>
    <t>＊ 高标准农田建设  (含节水灌溉）</t>
    <phoneticPr fontId="1" type="noConversion"/>
  </si>
  <si>
    <t>农业绿色高质高效创建</t>
    <phoneticPr fontId="1" type="noConversion"/>
  </si>
  <si>
    <t>种植业处、推广中心</t>
    <phoneticPr fontId="1" type="noConversion"/>
  </si>
  <si>
    <t>农村人居环境红榜村奖补</t>
    <phoneticPr fontId="1" type="noConversion"/>
  </si>
  <si>
    <t>执法能力提升</t>
    <phoneticPr fontId="1" type="noConversion"/>
  </si>
  <si>
    <t>单元：万元</t>
    <phoneticPr fontId="1" type="noConversion"/>
  </si>
  <si>
    <t>执法支队</t>
    <phoneticPr fontId="1" type="noConversion"/>
  </si>
  <si>
    <t>网络安全建设</t>
    <phoneticPr fontId="1" type="noConversion"/>
  </si>
  <si>
    <t>安康对口援助、老区乡村振兴帮促</t>
    <phoneticPr fontId="1" type="noConversion"/>
  </si>
  <si>
    <t>2023年市级水稻田补偿专项资金下达分配明细表</t>
    <phoneticPr fontId="1" type="noConversion"/>
  </si>
  <si>
    <t>水稻田补偿专项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</si>
</sst>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 "/>
    <numFmt numFmtId="178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0" fillId="0" borderId="3" xfId="0" applyFont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zoomScale="90" zoomScaleNormal="90" workbookViewId="0">
      <selection activeCell="L12" sqref="L12"/>
    </sheetView>
  </sheetViews>
  <sheetFormatPr defaultColWidth="9" defaultRowHeight="14.4"/>
  <cols>
    <col min="1" max="1" width="6" style="13" customWidth="1"/>
    <col min="2" max="2" width="19.77734375" style="13" customWidth="1"/>
    <col min="3" max="3" width="12.44140625" style="13" customWidth="1"/>
    <col min="4" max="4" width="17.21875" style="13" customWidth="1"/>
    <col min="5" max="5" width="13.44140625" style="18" customWidth="1"/>
    <col min="6" max="6" width="14.33203125" style="18" customWidth="1"/>
    <col min="7" max="7" width="18.6640625" style="18" customWidth="1"/>
    <col min="8" max="8" width="18.21875" style="18" customWidth="1"/>
    <col min="9" max="9" width="19.44140625" style="18" customWidth="1"/>
    <col min="10" max="10" width="9" style="13"/>
    <col min="11" max="11" width="10.5546875" style="13" bestFit="1" customWidth="1"/>
    <col min="12" max="16384" width="9" style="13"/>
  </cols>
  <sheetData>
    <row r="1" spans="1:9" ht="66" customHeight="1">
      <c r="A1" s="106" t="s">
        <v>73</v>
      </c>
      <c r="B1" s="106"/>
      <c r="C1" s="106"/>
      <c r="D1" s="106"/>
      <c r="E1" s="106"/>
      <c r="F1" s="106"/>
      <c r="G1" s="106"/>
      <c r="H1" s="106"/>
      <c r="I1" s="106"/>
    </row>
    <row r="2" spans="1:9" ht="29.25" customHeight="1">
      <c r="A2" s="23"/>
      <c r="B2" s="23"/>
      <c r="C2" s="23"/>
      <c r="D2" s="23"/>
      <c r="E2" s="23"/>
      <c r="F2" s="23"/>
      <c r="G2" s="23"/>
      <c r="H2" s="23"/>
      <c r="I2" s="53" t="s">
        <v>34</v>
      </c>
    </row>
    <row r="3" spans="1:9" ht="44.25" customHeight="1">
      <c r="A3" s="57" t="s">
        <v>16</v>
      </c>
      <c r="B3" s="44" t="s">
        <v>27</v>
      </c>
      <c r="C3" s="44" t="s">
        <v>31</v>
      </c>
      <c r="D3" s="58" t="s">
        <v>39</v>
      </c>
      <c r="E3" s="49" t="s">
        <v>28</v>
      </c>
      <c r="F3" s="49" t="s">
        <v>37</v>
      </c>
      <c r="G3" s="49" t="s">
        <v>38</v>
      </c>
      <c r="H3" s="72" t="s">
        <v>94</v>
      </c>
      <c r="I3" s="9" t="s">
        <v>36</v>
      </c>
    </row>
    <row r="4" spans="1:9" ht="34.5" customHeight="1">
      <c r="A4" s="104" t="s">
        <v>13</v>
      </c>
      <c r="B4" s="105"/>
      <c r="C4" s="25">
        <f>SUM(D4:I4)</f>
        <v>6025</v>
      </c>
      <c r="D4" s="24">
        <f>D5+D6+D7+D9+D10+D11+D12+D13+D14+D15</f>
        <v>1424</v>
      </c>
      <c r="E4" s="24">
        <f>E5+E6+E7+E9+E10+E11+E12+E13+E14+E15</f>
        <v>100</v>
      </c>
      <c r="F4" s="24">
        <f t="shared" ref="F4:I4" si="0">F5+F6+F7+F9+F10+F11+F12+F13+F14+F15</f>
        <v>926.00000000000011</v>
      </c>
      <c r="G4" s="24">
        <f t="shared" si="0"/>
        <v>1587</v>
      </c>
      <c r="H4" s="24">
        <f t="shared" si="0"/>
        <v>1600</v>
      </c>
      <c r="I4" s="24">
        <f t="shared" si="0"/>
        <v>388</v>
      </c>
    </row>
    <row r="5" spans="1:9" ht="27.75" customHeight="1">
      <c r="A5" s="25">
        <v>1</v>
      </c>
      <c r="B5" s="11" t="s">
        <v>2</v>
      </c>
      <c r="C5" s="58">
        <f>SUM(D5:I5)</f>
        <v>1480.33</v>
      </c>
      <c r="D5" s="24">
        <f>高标准农田建设!C5</f>
        <v>57</v>
      </c>
      <c r="E5" s="24">
        <f>现代农业发展!C5</f>
        <v>0</v>
      </c>
      <c r="F5" s="24">
        <f>科技创新与推广!C5</f>
        <v>210</v>
      </c>
      <c r="G5" s="52">
        <f>'农业公共服务 '!C5</f>
        <v>203.01</v>
      </c>
      <c r="H5" s="24">
        <f>水稻田补偿专项!C5</f>
        <v>960.32</v>
      </c>
      <c r="I5" s="24">
        <f>美丽乡村发展!C5</f>
        <v>50</v>
      </c>
    </row>
    <row r="6" spans="1:9" ht="27.75" customHeight="1">
      <c r="A6" s="25">
        <v>2</v>
      </c>
      <c r="B6" s="4" t="s">
        <v>3</v>
      </c>
      <c r="C6" s="61">
        <f t="shared" ref="C6:C15" si="1">SUM(D6:I6)</f>
        <v>1427.34</v>
      </c>
      <c r="D6" s="24">
        <f>高标准农田建设!C6</f>
        <v>474</v>
      </c>
      <c r="E6" s="24">
        <f>现代农业发展!C6</f>
        <v>0</v>
      </c>
      <c r="F6" s="24">
        <f>科技创新与推广!C6</f>
        <v>151.80000000000001</v>
      </c>
      <c r="G6" s="52">
        <f>'农业公共服务 '!C6</f>
        <v>375.21999999999997</v>
      </c>
      <c r="H6" s="24">
        <f>水稻田补偿专项!C6</f>
        <v>384.32</v>
      </c>
      <c r="I6" s="24">
        <f>美丽乡村发展!C6</f>
        <v>42</v>
      </c>
    </row>
    <row r="7" spans="1:9" ht="27.75" customHeight="1">
      <c r="A7" s="107">
        <v>3</v>
      </c>
      <c r="B7" s="82" t="s">
        <v>4</v>
      </c>
      <c r="C7" s="74">
        <f>SUM(D7:I7)</f>
        <v>988.99</v>
      </c>
      <c r="D7" s="24">
        <f>高标准农田建设!C7</f>
        <v>420</v>
      </c>
      <c r="E7" s="24">
        <f>现代农业发展!C7</f>
        <v>0</v>
      </c>
      <c r="F7" s="24">
        <f>科技创新与推广!C7</f>
        <v>264.60000000000002</v>
      </c>
      <c r="G7" s="52">
        <f>'农业公共服务 '!C7</f>
        <v>85.429999999999993</v>
      </c>
      <c r="H7" s="24">
        <f>水稻田补偿专项!C7</f>
        <v>136.96</v>
      </c>
      <c r="I7" s="24">
        <f>美丽乡村发展!C7</f>
        <v>82</v>
      </c>
    </row>
    <row r="8" spans="1:9" ht="27.75" customHeight="1">
      <c r="A8" s="108"/>
      <c r="B8" s="89" t="s">
        <v>67</v>
      </c>
      <c r="C8" s="74">
        <f>SUM(D8:I8)</f>
        <v>141.80000000000001</v>
      </c>
      <c r="D8" s="24"/>
      <c r="E8" s="24">
        <f>现代农业发展!C8</f>
        <v>0</v>
      </c>
      <c r="F8" s="24">
        <f>科技创新与推广!C8</f>
        <v>84.8</v>
      </c>
      <c r="G8" s="52">
        <f>'农业公共服务 '!C8</f>
        <v>15.4</v>
      </c>
      <c r="H8" s="24">
        <f>水稻田补偿专项!C8</f>
        <v>17.600000000000001</v>
      </c>
      <c r="I8" s="24">
        <f>美丽乡村发展!C8</f>
        <v>24</v>
      </c>
    </row>
    <row r="9" spans="1:9" ht="27.75" customHeight="1">
      <c r="A9" s="25">
        <v>4</v>
      </c>
      <c r="B9" s="83" t="s">
        <v>5</v>
      </c>
      <c r="C9" s="61">
        <f t="shared" si="1"/>
        <v>813.20999999999992</v>
      </c>
      <c r="D9" s="24">
        <f>高标准农田建设!C8</f>
        <v>433</v>
      </c>
      <c r="E9" s="24">
        <f>现代农业发展!C9</f>
        <v>0</v>
      </c>
      <c r="F9" s="24">
        <f>科技创新与推广!C9</f>
        <v>156.4</v>
      </c>
      <c r="G9" s="52">
        <f>'农业公共服务 '!C9</f>
        <v>76.53</v>
      </c>
      <c r="H9" s="24">
        <f>水稻田补偿专项!C9</f>
        <v>105.28</v>
      </c>
      <c r="I9" s="24">
        <f>美丽乡村发展!C9</f>
        <v>42</v>
      </c>
    </row>
    <row r="10" spans="1:9" ht="27.75" customHeight="1">
      <c r="A10" s="25">
        <v>5</v>
      </c>
      <c r="B10" s="4" t="s">
        <v>6</v>
      </c>
      <c r="C10" s="61">
        <f t="shared" si="1"/>
        <v>74.72</v>
      </c>
      <c r="D10" s="24"/>
      <c r="E10" s="24">
        <f>现代农业发展!C10</f>
        <v>0</v>
      </c>
      <c r="F10" s="24">
        <f>科技创新与推广!C10</f>
        <v>40.200000000000003</v>
      </c>
      <c r="G10" s="52">
        <f>'农业公共服务 '!C10</f>
        <v>6.52</v>
      </c>
      <c r="H10" s="24">
        <f>水稻田补偿专项!C10</f>
        <v>12</v>
      </c>
      <c r="I10" s="24">
        <f>美丽乡村发展!C10</f>
        <v>16</v>
      </c>
    </row>
    <row r="11" spans="1:9" ht="27.75" customHeight="1">
      <c r="A11" s="25">
        <v>6</v>
      </c>
      <c r="B11" s="4" t="s">
        <v>7</v>
      </c>
      <c r="C11" s="61">
        <f t="shared" si="1"/>
        <v>55.61</v>
      </c>
      <c r="D11" s="24"/>
      <c r="E11" s="24">
        <f>现代农业发展!C11</f>
        <v>0</v>
      </c>
      <c r="F11" s="24">
        <f>科技创新与推广!C11</f>
        <v>10.6</v>
      </c>
      <c r="G11" s="52">
        <f>'农业公共服务 '!C11</f>
        <v>27.89</v>
      </c>
      <c r="H11" s="24">
        <f>水稻田补偿专项!C11</f>
        <v>1.1200000000000001</v>
      </c>
      <c r="I11" s="24">
        <f>美丽乡村发展!C11</f>
        <v>16</v>
      </c>
    </row>
    <row r="12" spans="1:9" ht="27.75" customHeight="1">
      <c r="A12" s="25">
        <v>7</v>
      </c>
      <c r="B12" s="4" t="s">
        <v>24</v>
      </c>
      <c r="C12" s="61">
        <f t="shared" si="1"/>
        <v>760.8</v>
      </c>
      <c r="D12" s="24">
        <f>高标准农田建设!C9</f>
        <v>40</v>
      </c>
      <c r="E12" s="24">
        <f>现代农业发展!C12</f>
        <v>100</v>
      </c>
      <c r="F12" s="24">
        <f>科技创新与推广!C12</f>
        <v>68.400000000000006</v>
      </c>
      <c r="G12" s="24">
        <f>'农业公共服务 '!C12</f>
        <v>412.4</v>
      </c>
      <c r="H12" s="24"/>
      <c r="I12" s="24">
        <f>美丽乡村发展!C12</f>
        <v>140</v>
      </c>
    </row>
    <row r="13" spans="1:9" ht="21.75" customHeight="1">
      <c r="A13" s="25">
        <v>8</v>
      </c>
      <c r="B13" s="46" t="s">
        <v>42</v>
      </c>
      <c r="C13" s="61">
        <f t="shared" si="1"/>
        <v>24</v>
      </c>
      <c r="D13" s="24"/>
      <c r="E13" s="24"/>
      <c r="F13" s="24">
        <f>科技创新与推广!C13</f>
        <v>24</v>
      </c>
      <c r="G13" s="65"/>
      <c r="H13" s="24"/>
      <c r="I13" s="24"/>
    </row>
    <row r="14" spans="1:9" ht="23.25" customHeight="1">
      <c r="A14" s="61">
        <v>9</v>
      </c>
      <c r="B14" s="46" t="s">
        <v>41</v>
      </c>
      <c r="C14" s="61">
        <f t="shared" si="1"/>
        <v>220</v>
      </c>
      <c r="D14" s="24"/>
      <c r="E14" s="24"/>
      <c r="F14" s="24"/>
      <c r="G14" s="24">
        <f>'农业公共服务 '!C13</f>
        <v>220</v>
      </c>
      <c r="H14" s="24"/>
      <c r="I14" s="24"/>
    </row>
    <row r="15" spans="1:9" ht="22.8" customHeight="1">
      <c r="A15" s="61">
        <v>10</v>
      </c>
      <c r="B15" s="46" t="s">
        <v>40</v>
      </c>
      <c r="C15" s="61">
        <f t="shared" si="1"/>
        <v>180</v>
      </c>
      <c r="D15" s="24"/>
      <c r="E15" s="24"/>
      <c r="F15" s="24"/>
      <c r="G15" s="24">
        <f>'农业公共服务 '!C14</f>
        <v>180</v>
      </c>
      <c r="H15" s="24"/>
      <c r="I15" s="24"/>
    </row>
  </sheetData>
  <mergeCells count="3">
    <mergeCell ref="A4:B4"/>
    <mergeCell ref="A1:I1"/>
    <mergeCell ref="A7:A8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topLeftCell="A4" workbookViewId="0">
      <selection activeCell="E9" sqref="E9"/>
    </sheetView>
  </sheetViews>
  <sheetFormatPr defaultColWidth="9" defaultRowHeight="14.4"/>
  <cols>
    <col min="1" max="1" width="11.77734375" style="1" customWidth="1"/>
    <col min="2" max="2" width="20.33203125" style="1" customWidth="1"/>
    <col min="3" max="3" width="14.21875" style="1" customWidth="1"/>
    <col min="4" max="4" width="21.44140625" style="1" customWidth="1"/>
    <col min="5" max="5" width="30.6640625" style="1" customWidth="1"/>
    <col min="6" max="16384" width="9" style="1"/>
  </cols>
  <sheetData>
    <row r="1" spans="1:5" ht="51" customHeight="1">
      <c r="A1" s="114" t="s">
        <v>74</v>
      </c>
      <c r="B1" s="114"/>
      <c r="C1" s="114"/>
      <c r="D1" s="114"/>
      <c r="E1" s="114"/>
    </row>
    <row r="2" spans="1:5" ht="37.5" customHeight="1">
      <c r="A2" s="109"/>
      <c r="B2" s="109"/>
      <c r="C2" s="109"/>
      <c r="D2" s="109"/>
      <c r="E2" s="94" t="s">
        <v>82</v>
      </c>
    </row>
    <row r="3" spans="1:5" ht="44.25" customHeight="1">
      <c r="A3" s="19" t="s">
        <v>0</v>
      </c>
      <c r="B3" s="19" t="s">
        <v>8</v>
      </c>
      <c r="C3" s="92" t="s">
        <v>83</v>
      </c>
      <c r="D3" s="92" t="s">
        <v>84</v>
      </c>
      <c r="E3" s="92" t="s">
        <v>81</v>
      </c>
    </row>
    <row r="4" spans="1:5" ht="44.25" customHeight="1">
      <c r="A4" s="110" t="s">
        <v>1</v>
      </c>
      <c r="B4" s="111"/>
      <c r="C4" s="93">
        <f>SUM(C5:C9)</f>
        <v>1424</v>
      </c>
      <c r="D4" s="14">
        <f>SUM(D5:D9)</f>
        <v>1215</v>
      </c>
      <c r="E4" s="92">
        <f>SUM(E5:E9)</f>
        <v>209</v>
      </c>
    </row>
    <row r="5" spans="1:5" ht="44.25" customHeight="1">
      <c r="A5" s="15">
        <v>1</v>
      </c>
      <c r="B5" s="3" t="s">
        <v>2</v>
      </c>
      <c r="C5" s="11">
        <f>SUM(D5:E5)</f>
        <v>57</v>
      </c>
      <c r="D5" s="14"/>
      <c r="E5" s="92">
        <v>57</v>
      </c>
    </row>
    <row r="6" spans="1:5" ht="44.25" customHeight="1">
      <c r="A6" s="15">
        <v>2</v>
      </c>
      <c r="B6" s="2" t="s">
        <v>3</v>
      </c>
      <c r="C6" s="11">
        <f t="shared" ref="C6:C9" si="0">SUM(D6:E6)</f>
        <v>474</v>
      </c>
      <c r="D6" s="14">
        <v>426</v>
      </c>
      <c r="E6" s="92">
        <v>48</v>
      </c>
    </row>
    <row r="7" spans="1:5" ht="44.25" customHeight="1">
      <c r="A7" s="92">
        <v>3</v>
      </c>
      <c r="B7" s="2" t="s">
        <v>4</v>
      </c>
      <c r="C7" s="11">
        <f t="shared" si="0"/>
        <v>420</v>
      </c>
      <c r="D7" s="14">
        <v>381</v>
      </c>
      <c r="E7" s="92">
        <v>39</v>
      </c>
    </row>
    <row r="8" spans="1:5" ht="44.25" customHeight="1">
      <c r="A8" s="92">
        <v>4</v>
      </c>
      <c r="B8" s="2" t="s">
        <v>5</v>
      </c>
      <c r="C8" s="11">
        <f t="shared" si="0"/>
        <v>433</v>
      </c>
      <c r="D8" s="14">
        <v>408</v>
      </c>
      <c r="E8" s="92">
        <v>25</v>
      </c>
    </row>
    <row r="9" spans="1:5" ht="44.25" customHeight="1">
      <c r="A9" s="92">
        <v>5</v>
      </c>
      <c r="B9" s="4" t="s">
        <v>79</v>
      </c>
      <c r="C9" s="11">
        <f t="shared" si="0"/>
        <v>40</v>
      </c>
      <c r="D9" s="92"/>
      <c r="E9" s="92">
        <v>40</v>
      </c>
    </row>
    <row r="10" spans="1:5" ht="45.75" customHeight="1">
      <c r="A10" s="110" t="s">
        <v>29</v>
      </c>
      <c r="B10" s="116"/>
      <c r="C10" s="111"/>
      <c r="D10" s="115" t="s">
        <v>30</v>
      </c>
      <c r="E10" s="115"/>
    </row>
    <row r="11" spans="1:5" ht="45" customHeight="1">
      <c r="A11" s="112" t="s">
        <v>80</v>
      </c>
      <c r="B11" s="112"/>
      <c r="C11" s="112"/>
      <c r="D11" s="113"/>
      <c r="E11" s="95"/>
    </row>
  </sheetData>
  <mergeCells count="6">
    <mergeCell ref="A2:D2"/>
    <mergeCell ref="A4:B4"/>
    <mergeCell ref="A11:D11"/>
    <mergeCell ref="A1:E1"/>
    <mergeCell ref="D10:E10"/>
    <mergeCell ref="A10:C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4"/>
  <sheetViews>
    <sheetView zoomScaleNormal="100" workbookViewId="0">
      <selection activeCell="F9" sqref="F9"/>
    </sheetView>
  </sheetViews>
  <sheetFormatPr defaultColWidth="9" defaultRowHeight="14.4"/>
  <cols>
    <col min="1" max="1" width="7.6640625" style="30" customWidth="1"/>
    <col min="2" max="2" width="20.88671875" style="30" customWidth="1"/>
    <col min="3" max="3" width="23.88671875" style="30" customWidth="1"/>
    <col min="4" max="4" width="27.77734375" style="30" customWidth="1"/>
    <col min="5" max="16384" width="9" style="30"/>
  </cols>
  <sheetData>
    <row r="1" spans="1:4" ht="50.25" customHeight="1">
      <c r="A1" s="123" t="s">
        <v>75</v>
      </c>
      <c r="B1" s="123"/>
      <c r="C1" s="123"/>
      <c r="D1" s="123"/>
    </row>
    <row r="2" spans="1:4" ht="27" customHeight="1">
      <c r="A2" s="117"/>
      <c r="B2" s="117"/>
      <c r="C2" s="17"/>
      <c r="D2" s="56" t="s">
        <v>34</v>
      </c>
    </row>
    <row r="3" spans="1:4" ht="47.25" customHeight="1">
      <c r="A3" s="45" t="s">
        <v>20</v>
      </c>
      <c r="B3" s="45" t="s">
        <v>21</v>
      </c>
      <c r="C3" s="47" t="s">
        <v>19</v>
      </c>
      <c r="D3" s="46" t="s">
        <v>45</v>
      </c>
    </row>
    <row r="4" spans="1:4" ht="39" customHeight="1">
      <c r="A4" s="119" t="s">
        <v>9</v>
      </c>
      <c r="B4" s="120"/>
      <c r="C4" s="31">
        <f>C5+C6+C7+C9+C10+C11+C12</f>
        <v>100</v>
      </c>
      <c r="D4" s="43">
        <f t="shared" ref="D4" si="0">D5+D6+D7+D9+D10+D11+D12</f>
        <v>100</v>
      </c>
    </row>
    <row r="5" spans="1:4" s="32" customFormat="1" ht="26.25" customHeight="1">
      <c r="A5" s="16">
        <v>1</v>
      </c>
      <c r="B5" s="7" t="s">
        <v>12</v>
      </c>
      <c r="C5" s="31">
        <f t="shared" ref="C5:C12" si="1">SUM(D5:D5)</f>
        <v>0</v>
      </c>
      <c r="D5" s="22"/>
    </row>
    <row r="6" spans="1:4" ht="26.25" customHeight="1">
      <c r="A6" s="33">
        <v>2</v>
      </c>
      <c r="B6" s="45" t="s">
        <v>3</v>
      </c>
      <c r="C6" s="43">
        <f t="shared" si="1"/>
        <v>0</v>
      </c>
      <c r="D6" s="20"/>
    </row>
    <row r="7" spans="1:4" ht="26.25" customHeight="1">
      <c r="A7" s="121">
        <v>3</v>
      </c>
      <c r="B7" s="45" t="s">
        <v>68</v>
      </c>
      <c r="C7" s="87">
        <f t="shared" si="1"/>
        <v>0</v>
      </c>
      <c r="D7" s="20"/>
    </row>
    <row r="8" spans="1:4" ht="26.25" customHeight="1">
      <c r="A8" s="122"/>
      <c r="B8" s="88" t="s">
        <v>67</v>
      </c>
      <c r="C8" s="87">
        <f t="shared" si="1"/>
        <v>0</v>
      </c>
      <c r="D8" s="75"/>
    </row>
    <row r="9" spans="1:4" ht="26.25" customHeight="1">
      <c r="A9" s="33">
        <v>4</v>
      </c>
      <c r="B9" s="43" t="s">
        <v>5</v>
      </c>
      <c r="C9" s="87">
        <f t="shared" si="1"/>
        <v>0</v>
      </c>
      <c r="D9" s="20"/>
    </row>
    <row r="10" spans="1:4" ht="26.25" customHeight="1">
      <c r="A10" s="33">
        <v>5</v>
      </c>
      <c r="B10" s="20" t="s">
        <v>6</v>
      </c>
      <c r="C10" s="87">
        <f t="shared" si="1"/>
        <v>0</v>
      </c>
      <c r="D10" s="20"/>
    </row>
    <row r="11" spans="1:4" ht="26.25" customHeight="1">
      <c r="A11" s="33">
        <v>6</v>
      </c>
      <c r="B11" s="20" t="s">
        <v>7</v>
      </c>
      <c r="C11" s="87">
        <f t="shared" si="1"/>
        <v>0</v>
      </c>
      <c r="D11" s="20"/>
    </row>
    <row r="12" spans="1:4" ht="26.25" customHeight="1">
      <c r="A12" s="100">
        <v>7</v>
      </c>
      <c r="B12" s="46" t="s">
        <v>46</v>
      </c>
      <c r="C12" s="87">
        <f t="shared" si="1"/>
        <v>100</v>
      </c>
      <c r="D12" s="46">
        <v>100</v>
      </c>
    </row>
    <row r="13" spans="1:4" ht="31.8" customHeight="1">
      <c r="A13" s="118" t="s">
        <v>23</v>
      </c>
      <c r="B13" s="118"/>
      <c r="C13" s="118"/>
      <c r="D13" s="102" t="s">
        <v>47</v>
      </c>
    </row>
    <row r="14" spans="1:4" ht="31.8" customHeight="1"/>
  </sheetData>
  <mergeCells count="5">
    <mergeCell ref="A2:B2"/>
    <mergeCell ref="A13:C13"/>
    <mergeCell ref="A4:B4"/>
    <mergeCell ref="A7:A8"/>
    <mergeCell ref="A1:D1"/>
  </mergeCells>
  <phoneticPr fontId="1" type="noConversion"/>
  <printOptions horizontalCentered="1"/>
  <pageMargins left="0.43307086614173229" right="0.23622047244094491" top="0.43307086614173229" bottom="0.27559055118110237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zoomScale="90" zoomScaleNormal="90" workbookViewId="0">
      <selection activeCell="G11" sqref="G11"/>
    </sheetView>
  </sheetViews>
  <sheetFormatPr defaultColWidth="9" defaultRowHeight="14.4"/>
  <cols>
    <col min="1" max="1" width="6.21875" style="36" customWidth="1"/>
    <col min="2" max="2" width="18.33203125" style="36" customWidth="1"/>
    <col min="3" max="3" width="10.109375" style="36" customWidth="1"/>
    <col min="4" max="4" width="25.6640625" style="37" customWidth="1"/>
    <col min="5" max="5" width="21.77734375" style="37" customWidth="1"/>
    <col min="6" max="9" width="9" style="36" customWidth="1"/>
    <col min="10" max="16384" width="9" style="36"/>
  </cols>
  <sheetData>
    <row r="1" spans="1:8" ht="31.5" customHeight="1">
      <c r="A1" s="123" t="s">
        <v>76</v>
      </c>
      <c r="B1" s="123"/>
      <c r="C1" s="123"/>
      <c r="D1" s="123"/>
      <c r="E1" s="123"/>
    </row>
    <row r="2" spans="1:8" ht="27" customHeight="1">
      <c r="C2" s="21"/>
      <c r="E2" s="64" t="s">
        <v>17</v>
      </c>
    </row>
    <row r="3" spans="1:8" ht="33.75" customHeight="1">
      <c r="A3" s="97" t="s">
        <v>10</v>
      </c>
      <c r="B3" s="97" t="s">
        <v>11</v>
      </c>
      <c r="C3" s="98" t="s">
        <v>14</v>
      </c>
      <c r="D3" s="96" t="s">
        <v>48</v>
      </c>
      <c r="E3" s="96" t="s">
        <v>85</v>
      </c>
    </row>
    <row r="4" spans="1:8" ht="39" customHeight="1">
      <c r="A4" s="125" t="s">
        <v>9</v>
      </c>
      <c r="B4" s="125"/>
      <c r="C4" s="98">
        <f>C5+C6+C7+C9+C10+C11+C12+C13</f>
        <v>926.00000000000011</v>
      </c>
      <c r="D4" s="98">
        <f t="shared" ref="D4" si="0">D5+D6+D7+D9+D10+D11+D12+D13</f>
        <v>60</v>
      </c>
      <c r="E4" s="84">
        <f>E5+E6+E7+E9+E10+E11+E12+E13</f>
        <v>866.00000000000011</v>
      </c>
    </row>
    <row r="5" spans="1:8" s="37" customFormat="1" ht="26.25" customHeight="1">
      <c r="A5" s="6">
        <v>1</v>
      </c>
      <c r="B5" s="7" t="s">
        <v>12</v>
      </c>
      <c r="C5" s="63">
        <f t="shared" ref="C5:C13" si="1">SUM(D5:E5)</f>
        <v>210</v>
      </c>
      <c r="D5" s="62"/>
      <c r="E5" s="16">
        <v>210</v>
      </c>
    </row>
    <row r="6" spans="1:8" ht="26.25" customHeight="1">
      <c r="A6" s="5">
        <v>2</v>
      </c>
      <c r="B6" s="45" t="s">
        <v>3</v>
      </c>
      <c r="C6" s="84">
        <f t="shared" si="1"/>
        <v>151.80000000000001</v>
      </c>
      <c r="D6" s="38"/>
      <c r="E6" s="16">
        <v>151.80000000000001</v>
      </c>
      <c r="H6"/>
    </row>
    <row r="7" spans="1:8" ht="26.25" customHeight="1">
      <c r="A7" s="126">
        <v>3</v>
      </c>
      <c r="B7" s="45" t="s">
        <v>68</v>
      </c>
      <c r="C7" s="84">
        <f t="shared" si="1"/>
        <v>264.60000000000002</v>
      </c>
      <c r="D7" s="38"/>
      <c r="E7" s="16">
        <v>264.60000000000002</v>
      </c>
    </row>
    <row r="8" spans="1:8" ht="26.25" customHeight="1">
      <c r="A8" s="127"/>
      <c r="B8" s="88" t="s">
        <v>67</v>
      </c>
      <c r="C8" s="84">
        <f t="shared" si="1"/>
        <v>84.8</v>
      </c>
      <c r="D8" s="38"/>
      <c r="E8" s="16">
        <v>84.8</v>
      </c>
    </row>
    <row r="9" spans="1:8" ht="26.25" customHeight="1">
      <c r="A9" s="5">
        <v>4</v>
      </c>
      <c r="B9" s="43" t="s">
        <v>5</v>
      </c>
      <c r="C9" s="84">
        <f t="shared" si="1"/>
        <v>156.4</v>
      </c>
      <c r="D9" s="8"/>
      <c r="E9" s="16">
        <v>156.4</v>
      </c>
    </row>
    <row r="10" spans="1:8" ht="26.25" customHeight="1">
      <c r="A10" s="5">
        <v>5</v>
      </c>
      <c r="B10" s="26" t="s">
        <v>6</v>
      </c>
      <c r="C10" s="84">
        <f t="shared" si="1"/>
        <v>40.200000000000003</v>
      </c>
      <c r="D10" s="38"/>
      <c r="E10" s="16">
        <v>40.200000000000003</v>
      </c>
    </row>
    <row r="11" spans="1:8" ht="26.25" customHeight="1">
      <c r="A11" s="5">
        <v>6</v>
      </c>
      <c r="B11" s="26" t="s">
        <v>7</v>
      </c>
      <c r="C11" s="84">
        <f t="shared" si="1"/>
        <v>10.6</v>
      </c>
      <c r="D11" s="62"/>
      <c r="E11" s="16">
        <v>10.6</v>
      </c>
    </row>
    <row r="12" spans="1:8" ht="26.25" customHeight="1">
      <c r="A12" s="69">
        <v>7</v>
      </c>
      <c r="B12" s="67" t="s">
        <v>49</v>
      </c>
      <c r="C12" s="84">
        <f t="shared" si="1"/>
        <v>68.400000000000006</v>
      </c>
      <c r="D12" s="68">
        <v>60</v>
      </c>
      <c r="E12" s="16">
        <v>8.4</v>
      </c>
    </row>
    <row r="13" spans="1:8" ht="26.25" customHeight="1">
      <c r="A13" s="69">
        <v>8</v>
      </c>
      <c r="B13" s="46" t="s">
        <v>42</v>
      </c>
      <c r="C13" s="84">
        <f t="shared" si="1"/>
        <v>24</v>
      </c>
      <c r="D13" s="38"/>
      <c r="E13" s="16">
        <v>24</v>
      </c>
    </row>
    <row r="14" spans="1:8" ht="40.5" customHeight="1">
      <c r="A14" s="124" t="s">
        <v>25</v>
      </c>
      <c r="B14" s="124"/>
      <c r="C14" s="124"/>
      <c r="D14" s="66" t="s">
        <v>35</v>
      </c>
      <c r="E14" s="96" t="s">
        <v>86</v>
      </c>
    </row>
  </sheetData>
  <mergeCells count="4">
    <mergeCell ref="A1:E1"/>
    <mergeCell ref="A14:C14"/>
    <mergeCell ref="A4:B4"/>
    <mergeCell ref="A7:A8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5"/>
  <sheetViews>
    <sheetView zoomScale="80" zoomScaleNormal="80" workbookViewId="0">
      <selection activeCell="P13" sqref="P13"/>
    </sheetView>
  </sheetViews>
  <sheetFormatPr defaultColWidth="9" defaultRowHeight="26.25" customHeight="1"/>
  <cols>
    <col min="1" max="1" width="3.88671875" style="34" customWidth="1"/>
    <col min="2" max="2" width="22.77734375" style="34" customWidth="1"/>
    <col min="3" max="8" width="14.33203125" style="34" customWidth="1"/>
    <col min="9" max="9" width="13.44140625" style="34" customWidth="1"/>
    <col min="10" max="10" width="12.109375" style="34" customWidth="1"/>
    <col min="11" max="16384" width="9" style="34"/>
  </cols>
  <sheetData>
    <row r="1" spans="1:11" ht="43.5" customHeight="1">
      <c r="A1" s="133" t="s">
        <v>77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ht="29.25" customHeight="1">
      <c r="A2" s="131"/>
      <c r="B2" s="131"/>
      <c r="C2" s="53"/>
      <c r="D2" s="73"/>
      <c r="E2" s="73"/>
      <c r="F2" s="73"/>
      <c r="G2" s="73"/>
      <c r="H2" s="73"/>
      <c r="I2" s="101"/>
      <c r="J2" s="134" t="s">
        <v>89</v>
      </c>
      <c r="K2" s="134"/>
    </row>
    <row r="3" spans="1:11" ht="67.5" customHeight="1">
      <c r="A3" s="52" t="s">
        <v>32</v>
      </c>
      <c r="B3" s="52" t="s">
        <v>33</v>
      </c>
      <c r="C3" s="51" t="s">
        <v>31</v>
      </c>
      <c r="D3" s="76" t="s">
        <v>51</v>
      </c>
      <c r="E3" s="48" t="s">
        <v>50</v>
      </c>
      <c r="F3" s="48" t="s">
        <v>53</v>
      </c>
      <c r="G3" s="48" t="s">
        <v>91</v>
      </c>
      <c r="H3" s="48" t="s">
        <v>55</v>
      </c>
      <c r="I3" s="72" t="s">
        <v>63</v>
      </c>
      <c r="J3" s="52" t="s">
        <v>64</v>
      </c>
      <c r="K3" s="52" t="s">
        <v>88</v>
      </c>
    </row>
    <row r="4" spans="1:11" ht="26.25" customHeight="1">
      <c r="A4" s="128" t="s">
        <v>15</v>
      </c>
      <c r="B4" s="129"/>
      <c r="C4" s="12">
        <f>C5+C6+C7+C9+C10+C11+C12+C13+C14</f>
        <v>1587</v>
      </c>
      <c r="D4" s="12">
        <f>D5+D6+D7+D9+D10+D11+D12+D13+D14</f>
        <v>205</v>
      </c>
      <c r="E4" s="9">
        <f t="shared" ref="E4:K4" si="0">E5+E6+E7+E9+E10+E11+E12+E13+E14</f>
        <v>180</v>
      </c>
      <c r="F4" s="99">
        <f>F5+F6+F7+F9+F10+F11+F12+F13+F14</f>
        <v>130</v>
      </c>
      <c r="G4" s="9">
        <f t="shared" si="0"/>
        <v>80</v>
      </c>
      <c r="H4" s="9">
        <f>H5+H6+H7+H9+H10+H11+H12+H13+H14</f>
        <v>432</v>
      </c>
      <c r="I4" s="9">
        <f t="shared" si="0"/>
        <v>233.91999999999996</v>
      </c>
      <c r="J4" s="9">
        <f t="shared" si="0"/>
        <v>280</v>
      </c>
      <c r="K4" s="9">
        <f t="shared" si="0"/>
        <v>46.08</v>
      </c>
    </row>
    <row r="5" spans="1:11" s="54" customFormat="1" ht="24.75" customHeight="1">
      <c r="A5" s="9">
        <v>1</v>
      </c>
      <c r="B5" s="9" t="s">
        <v>2</v>
      </c>
      <c r="C5" s="12">
        <f>SUM(D5:K5)</f>
        <v>203.01</v>
      </c>
      <c r="D5" s="59">
        <v>98.6</v>
      </c>
      <c r="E5" s="9"/>
      <c r="F5" s="9">
        <v>64</v>
      </c>
      <c r="G5" s="9"/>
      <c r="H5" s="9">
        <v>26.6</v>
      </c>
      <c r="I5" s="11">
        <v>13.81</v>
      </c>
      <c r="J5" s="72"/>
      <c r="K5" s="72"/>
    </row>
    <row r="6" spans="1:11" s="54" customFormat="1" ht="24.75" customHeight="1">
      <c r="A6" s="9">
        <v>2</v>
      </c>
      <c r="B6" s="81" t="s">
        <v>3</v>
      </c>
      <c r="C6" s="12">
        <f>SUM(D6:K6)</f>
        <v>375.21999999999997</v>
      </c>
      <c r="D6" s="59">
        <v>18</v>
      </c>
      <c r="E6" s="12"/>
      <c r="F6" s="9">
        <v>28</v>
      </c>
      <c r="G6" s="9"/>
      <c r="H6" s="9">
        <v>126.5</v>
      </c>
      <c r="I6" s="11">
        <v>186.64</v>
      </c>
      <c r="J6" s="72"/>
      <c r="K6" s="72">
        <v>16.079999999999998</v>
      </c>
    </row>
    <row r="7" spans="1:11" ht="26.4" customHeight="1">
      <c r="A7" s="132">
        <v>3</v>
      </c>
      <c r="B7" s="78" t="s">
        <v>61</v>
      </c>
      <c r="C7" s="12">
        <f>SUM(D7:K7)</f>
        <v>85.429999999999993</v>
      </c>
      <c r="D7" s="59">
        <v>18</v>
      </c>
      <c r="E7" s="12"/>
      <c r="F7" s="9">
        <v>28</v>
      </c>
      <c r="G7" s="9"/>
      <c r="H7" s="9">
        <v>37.299999999999997</v>
      </c>
      <c r="I7" s="11">
        <v>2.13</v>
      </c>
      <c r="J7" s="52"/>
      <c r="K7" s="52"/>
    </row>
    <row r="8" spans="1:11" ht="33" customHeight="1">
      <c r="A8" s="132"/>
      <c r="B8" s="79" t="s">
        <v>62</v>
      </c>
      <c r="C8" s="12">
        <f t="shared" ref="C8:C14" si="1">SUM(D8:K8)</f>
        <v>15.4</v>
      </c>
      <c r="D8" s="59">
        <v>9</v>
      </c>
      <c r="E8" s="12"/>
      <c r="F8" s="9"/>
      <c r="G8" s="9"/>
      <c r="H8" s="9">
        <v>5.8</v>
      </c>
      <c r="I8" s="11">
        <v>0.6</v>
      </c>
      <c r="J8" s="52"/>
      <c r="K8" s="52"/>
    </row>
    <row r="9" spans="1:11" ht="24.75" customHeight="1">
      <c r="A9" s="80">
        <v>4</v>
      </c>
      <c r="B9" s="79" t="s">
        <v>5</v>
      </c>
      <c r="C9" s="12">
        <f t="shared" si="1"/>
        <v>76.53</v>
      </c>
      <c r="D9" s="59">
        <v>9</v>
      </c>
      <c r="E9" s="12"/>
      <c r="F9" s="9">
        <v>10</v>
      </c>
      <c r="G9" s="9"/>
      <c r="H9" s="9">
        <v>12</v>
      </c>
      <c r="I9" s="11">
        <v>15.53</v>
      </c>
      <c r="J9" s="52"/>
      <c r="K9" s="52">
        <v>30</v>
      </c>
    </row>
    <row r="10" spans="1:11" ht="24.75" customHeight="1">
      <c r="A10" s="9">
        <v>5</v>
      </c>
      <c r="B10" s="52" t="s">
        <v>6</v>
      </c>
      <c r="C10" s="12">
        <f t="shared" si="1"/>
        <v>6.52</v>
      </c>
      <c r="D10" s="59">
        <v>0</v>
      </c>
      <c r="E10" s="12"/>
      <c r="F10" s="12"/>
      <c r="G10" s="12"/>
      <c r="H10" s="9">
        <v>6.1</v>
      </c>
      <c r="I10" s="11">
        <v>0.42</v>
      </c>
      <c r="J10" s="52"/>
      <c r="K10" s="52"/>
    </row>
    <row r="11" spans="1:11" ht="24.75" customHeight="1">
      <c r="A11" s="71">
        <v>6</v>
      </c>
      <c r="B11" s="52" t="s">
        <v>7</v>
      </c>
      <c r="C11" s="12">
        <f t="shared" si="1"/>
        <v>27.89</v>
      </c>
      <c r="D11" s="59">
        <v>9</v>
      </c>
      <c r="E11" s="12"/>
      <c r="F11" s="9"/>
      <c r="G11" s="9"/>
      <c r="H11" s="9">
        <v>3.5</v>
      </c>
      <c r="I11" s="11">
        <v>15.39</v>
      </c>
      <c r="J11" s="52"/>
      <c r="K11" s="52"/>
    </row>
    <row r="12" spans="1:11" ht="25.2" customHeight="1">
      <c r="A12" s="9">
        <v>7</v>
      </c>
      <c r="B12" s="52" t="s">
        <v>57</v>
      </c>
      <c r="C12" s="12">
        <f t="shared" si="1"/>
        <v>412.4</v>
      </c>
      <c r="D12" s="77">
        <v>52.4</v>
      </c>
      <c r="E12" s="12"/>
      <c r="F12" s="12"/>
      <c r="G12" s="72">
        <v>80</v>
      </c>
      <c r="H12" s="72"/>
      <c r="I12" s="11"/>
      <c r="J12" s="52">
        <v>280</v>
      </c>
      <c r="K12" s="52"/>
    </row>
    <row r="13" spans="1:11" ht="27" customHeight="1">
      <c r="A13" s="9">
        <v>8</v>
      </c>
      <c r="B13" s="52" t="s">
        <v>58</v>
      </c>
      <c r="C13" s="12">
        <f t="shared" si="1"/>
        <v>220</v>
      </c>
      <c r="D13" s="77"/>
      <c r="E13" s="52"/>
      <c r="F13" s="52"/>
      <c r="G13" s="72"/>
      <c r="H13" s="52">
        <v>220</v>
      </c>
      <c r="I13" s="72"/>
      <c r="J13" s="52"/>
      <c r="K13" s="52"/>
    </row>
    <row r="14" spans="1:11" ht="29.25" customHeight="1">
      <c r="A14" s="71">
        <v>9</v>
      </c>
      <c r="B14" s="52" t="s">
        <v>59</v>
      </c>
      <c r="C14" s="12">
        <f t="shared" si="1"/>
        <v>180</v>
      </c>
      <c r="D14" s="59"/>
      <c r="E14" s="52">
        <v>180</v>
      </c>
      <c r="F14" s="52"/>
      <c r="G14" s="72"/>
      <c r="H14" s="52"/>
      <c r="I14" s="72"/>
      <c r="J14" s="52"/>
      <c r="K14" s="52"/>
    </row>
    <row r="15" spans="1:11" ht="44.4" customHeight="1">
      <c r="A15" s="130" t="s">
        <v>22</v>
      </c>
      <c r="B15" s="130"/>
      <c r="C15" s="130"/>
      <c r="D15" s="71" t="s">
        <v>52</v>
      </c>
      <c r="E15" s="52" t="s">
        <v>60</v>
      </c>
      <c r="F15" s="52" t="s">
        <v>54</v>
      </c>
      <c r="G15" s="72" t="s">
        <v>47</v>
      </c>
      <c r="H15" s="52" t="s">
        <v>56</v>
      </c>
      <c r="I15" s="72" t="s">
        <v>43</v>
      </c>
      <c r="J15" s="52" t="s">
        <v>65</v>
      </c>
      <c r="K15" s="52" t="s">
        <v>90</v>
      </c>
    </row>
    <row r="16" spans="1:11" ht="26.25" customHeight="1">
      <c r="B16" s="54"/>
    </row>
    <row r="17" spans="2:2" ht="26.25" customHeight="1">
      <c r="B17" s="54"/>
    </row>
    <row r="18" spans="2:2" ht="26.25" customHeight="1">
      <c r="B18" s="54"/>
    </row>
    <row r="19" spans="2:2" ht="26.25" customHeight="1">
      <c r="B19" s="54"/>
    </row>
    <row r="20" spans="2:2" ht="26.25" customHeight="1">
      <c r="B20" s="54"/>
    </row>
    <row r="21" spans="2:2" ht="26.25" customHeight="1">
      <c r="B21" s="54"/>
    </row>
    <row r="22" spans="2:2" ht="26.25" customHeight="1">
      <c r="B22" s="54"/>
    </row>
    <row r="23" spans="2:2" ht="26.25" customHeight="1">
      <c r="B23" s="54"/>
    </row>
    <row r="24" spans="2:2" ht="26.25" customHeight="1">
      <c r="B24" s="54"/>
    </row>
    <row r="25" spans="2:2" ht="26.25" customHeight="1">
      <c r="B25" s="54"/>
    </row>
  </sheetData>
  <mergeCells count="6">
    <mergeCell ref="A4:B4"/>
    <mergeCell ref="A15:C15"/>
    <mergeCell ref="A2:B2"/>
    <mergeCell ref="A7:A8"/>
    <mergeCell ref="A1:K1"/>
    <mergeCell ref="J2:K2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3"/>
  <sheetViews>
    <sheetView zoomScale="80" zoomScaleNormal="80" workbookViewId="0">
      <selection activeCell="J14" sqref="J14"/>
    </sheetView>
  </sheetViews>
  <sheetFormatPr defaultColWidth="9" defaultRowHeight="14.4"/>
  <cols>
    <col min="1" max="1" width="4.6640625" style="34" customWidth="1"/>
    <col min="2" max="2" width="23" style="34" customWidth="1"/>
    <col min="3" max="3" width="11.21875" style="34" customWidth="1"/>
    <col min="4" max="4" width="41.44140625" style="34" customWidth="1"/>
    <col min="5" max="16384" width="9" style="34"/>
  </cols>
  <sheetData>
    <row r="1" spans="1:4" ht="46.5" customHeight="1">
      <c r="A1" s="133" t="s">
        <v>93</v>
      </c>
      <c r="B1" s="133"/>
      <c r="C1" s="133"/>
      <c r="D1" s="133"/>
    </row>
    <row r="2" spans="1:4" ht="25.5" customHeight="1">
      <c r="A2" s="131"/>
      <c r="B2" s="131"/>
      <c r="C2" s="39"/>
      <c r="D2" s="103" t="s">
        <v>34</v>
      </c>
    </row>
    <row r="3" spans="1:4" ht="54.75" customHeight="1">
      <c r="A3" s="50" t="s">
        <v>26</v>
      </c>
      <c r="B3" s="50" t="s">
        <v>27</v>
      </c>
      <c r="C3" s="52" t="s">
        <v>31</v>
      </c>
      <c r="D3" s="52" t="s">
        <v>18</v>
      </c>
    </row>
    <row r="4" spans="1:4" ht="45.75" customHeight="1">
      <c r="A4" s="128" t="s">
        <v>14</v>
      </c>
      <c r="B4" s="129"/>
      <c r="C4" s="52">
        <f>C5+C6+C7+C9+C10+C11</f>
        <v>1600</v>
      </c>
      <c r="D4" s="52">
        <f>D5+D6+D7+D9+D10+D11</f>
        <v>1600</v>
      </c>
    </row>
    <row r="5" spans="1:4" s="35" customFormat="1" ht="33" customHeight="1">
      <c r="A5" s="9">
        <v>1</v>
      </c>
      <c r="B5" s="10" t="s">
        <v>12</v>
      </c>
      <c r="C5" s="60">
        <f t="shared" ref="C5:C11" si="0">SUM(D5:D5)</f>
        <v>960.32</v>
      </c>
      <c r="D5" s="27">
        <v>960.32</v>
      </c>
    </row>
    <row r="6" spans="1:4" ht="33" customHeight="1">
      <c r="A6" s="28">
        <v>2</v>
      </c>
      <c r="B6" s="82" t="s">
        <v>3</v>
      </c>
      <c r="C6" s="60">
        <f t="shared" si="0"/>
        <v>384.32</v>
      </c>
      <c r="D6" s="29">
        <v>384.32</v>
      </c>
    </row>
    <row r="7" spans="1:4" ht="33" customHeight="1">
      <c r="A7" s="135">
        <v>3</v>
      </c>
      <c r="B7" s="82" t="s">
        <v>4</v>
      </c>
      <c r="C7" s="60">
        <f t="shared" si="0"/>
        <v>136.96</v>
      </c>
      <c r="D7" s="29">
        <v>136.96</v>
      </c>
    </row>
    <row r="8" spans="1:4" ht="33" customHeight="1">
      <c r="A8" s="136"/>
      <c r="B8" s="83" t="s">
        <v>66</v>
      </c>
      <c r="C8" s="70">
        <f t="shared" si="0"/>
        <v>17.600000000000001</v>
      </c>
      <c r="D8" s="52">
        <v>17.600000000000001</v>
      </c>
    </row>
    <row r="9" spans="1:4" ht="33" customHeight="1">
      <c r="A9" s="28">
        <v>4</v>
      </c>
      <c r="B9" s="83" t="s">
        <v>5</v>
      </c>
      <c r="C9" s="60">
        <f t="shared" si="0"/>
        <v>105.28</v>
      </c>
      <c r="D9" s="29">
        <v>105.28</v>
      </c>
    </row>
    <row r="10" spans="1:4" ht="33" customHeight="1">
      <c r="A10" s="28">
        <v>5</v>
      </c>
      <c r="B10" s="4" t="s">
        <v>6</v>
      </c>
      <c r="C10" s="60">
        <f t="shared" si="0"/>
        <v>12</v>
      </c>
      <c r="D10" s="29">
        <v>12</v>
      </c>
    </row>
    <row r="11" spans="1:4" ht="32.25" customHeight="1">
      <c r="A11" s="28">
        <v>6</v>
      </c>
      <c r="B11" s="4" t="s">
        <v>7</v>
      </c>
      <c r="C11" s="60">
        <f t="shared" si="0"/>
        <v>1.1200000000000001</v>
      </c>
      <c r="D11" s="29">
        <v>1.1200000000000001</v>
      </c>
    </row>
    <row r="12" spans="1:4" ht="33" customHeight="1">
      <c r="A12" s="130" t="s">
        <v>25</v>
      </c>
      <c r="B12" s="130"/>
      <c r="C12" s="130"/>
      <c r="D12" s="52" t="s">
        <v>44</v>
      </c>
    </row>
    <row r="13" spans="1:4" ht="26.25" customHeight="1"/>
  </sheetData>
  <mergeCells count="5">
    <mergeCell ref="A2:B2"/>
    <mergeCell ref="A12:C12"/>
    <mergeCell ref="A4:B4"/>
    <mergeCell ref="A7:A8"/>
    <mergeCell ref="A1:D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J7" sqref="J7"/>
    </sheetView>
  </sheetViews>
  <sheetFormatPr defaultColWidth="9" defaultRowHeight="14.4"/>
  <cols>
    <col min="1" max="1" width="5" style="40" customWidth="1"/>
    <col min="2" max="2" width="15.21875" style="40" customWidth="1"/>
    <col min="3" max="3" width="20.77734375" style="40" customWidth="1"/>
    <col min="4" max="5" width="28.33203125" style="40" customWidth="1"/>
    <col min="6" max="16384" width="9" style="40"/>
  </cols>
  <sheetData>
    <row r="1" spans="1:5" ht="25.5" customHeight="1">
      <c r="A1" s="137" t="s">
        <v>78</v>
      </c>
      <c r="B1" s="137"/>
      <c r="C1" s="137"/>
      <c r="D1" s="137"/>
      <c r="E1" s="137"/>
    </row>
    <row r="2" spans="1:5" ht="33.75" customHeight="1">
      <c r="B2" s="41"/>
      <c r="C2" s="41"/>
      <c r="D2" s="41"/>
      <c r="E2" s="55" t="s">
        <v>34</v>
      </c>
    </row>
    <row r="3" spans="1:5" ht="37.5" customHeight="1">
      <c r="A3" s="52" t="s">
        <v>0</v>
      </c>
      <c r="B3" s="50" t="s">
        <v>8</v>
      </c>
      <c r="C3" s="42" t="s">
        <v>1</v>
      </c>
      <c r="D3" s="42" t="s">
        <v>92</v>
      </c>
      <c r="E3" s="52" t="s">
        <v>87</v>
      </c>
    </row>
    <row r="4" spans="1:5" ht="33" customHeight="1">
      <c r="A4" s="128" t="s">
        <v>1</v>
      </c>
      <c r="B4" s="129"/>
      <c r="C4" s="52">
        <f t="shared" ref="C4:C12" si="0">SUM(D4:E4)</f>
        <v>388</v>
      </c>
      <c r="D4" s="85">
        <f>D5+D6+D7+D9+D10+D11+D12</f>
        <v>50</v>
      </c>
      <c r="E4" s="90">
        <f>E5+E6+E7+E9+E10+E11+E12</f>
        <v>338</v>
      </c>
    </row>
    <row r="5" spans="1:5" ht="33" customHeight="1">
      <c r="A5" s="85">
        <v>1</v>
      </c>
      <c r="B5" s="80" t="s">
        <v>2</v>
      </c>
      <c r="C5" s="52">
        <f t="shared" si="0"/>
        <v>50</v>
      </c>
      <c r="D5" s="85"/>
      <c r="E5" s="85">
        <v>50</v>
      </c>
    </row>
    <row r="6" spans="1:5" ht="33" customHeight="1">
      <c r="A6" s="85">
        <v>2</v>
      </c>
      <c r="B6" s="52" t="s">
        <v>3</v>
      </c>
      <c r="C6" s="52">
        <f t="shared" si="0"/>
        <v>42</v>
      </c>
      <c r="D6" s="85"/>
      <c r="E6" s="85">
        <v>42</v>
      </c>
    </row>
    <row r="7" spans="1:5" ht="33" customHeight="1">
      <c r="A7" s="135">
        <v>3</v>
      </c>
      <c r="B7" s="52" t="s">
        <v>4</v>
      </c>
      <c r="C7" s="52">
        <f t="shared" si="0"/>
        <v>82</v>
      </c>
      <c r="D7" s="85"/>
      <c r="E7" s="85">
        <v>82</v>
      </c>
    </row>
    <row r="8" spans="1:5" ht="33" customHeight="1">
      <c r="A8" s="136"/>
      <c r="B8" s="91" t="s">
        <v>69</v>
      </c>
      <c r="C8" s="52">
        <f t="shared" si="0"/>
        <v>24</v>
      </c>
      <c r="D8" s="85"/>
      <c r="E8" s="85">
        <v>24</v>
      </c>
    </row>
    <row r="9" spans="1:5" ht="33" customHeight="1">
      <c r="A9" s="85">
        <v>4</v>
      </c>
      <c r="B9" s="52" t="s">
        <v>5</v>
      </c>
      <c r="C9" s="52">
        <f t="shared" si="0"/>
        <v>42</v>
      </c>
      <c r="D9" s="85"/>
      <c r="E9" s="85">
        <v>42</v>
      </c>
    </row>
    <row r="10" spans="1:5" ht="33" customHeight="1">
      <c r="A10" s="85">
        <v>5</v>
      </c>
      <c r="B10" s="52" t="s">
        <v>6</v>
      </c>
      <c r="C10" s="52">
        <f t="shared" si="0"/>
        <v>16</v>
      </c>
      <c r="D10" s="85"/>
      <c r="E10" s="85">
        <v>16</v>
      </c>
    </row>
    <row r="11" spans="1:5" ht="33" customHeight="1">
      <c r="A11" s="85">
        <v>6</v>
      </c>
      <c r="B11" s="52" t="s">
        <v>7</v>
      </c>
      <c r="C11" s="52">
        <f t="shared" si="0"/>
        <v>16</v>
      </c>
      <c r="D11" s="85"/>
      <c r="E11" s="85">
        <v>16</v>
      </c>
    </row>
    <row r="12" spans="1:5" ht="33" customHeight="1">
      <c r="A12" s="85">
        <v>7</v>
      </c>
      <c r="B12" s="52" t="s">
        <v>70</v>
      </c>
      <c r="C12" s="52">
        <f t="shared" si="0"/>
        <v>140</v>
      </c>
      <c r="D12" s="85">
        <v>50</v>
      </c>
      <c r="E12" s="86">
        <v>90</v>
      </c>
    </row>
    <row r="13" spans="1:5" ht="33" customHeight="1">
      <c r="A13" s="130" t="s">
        <v>71</v>
      </c>
      <c r="B13" s="130"/>
      <c r="C13" s="130"/>
      <c r="D13" s="138" t="s">
        <v>72</v>
      </c>
      <c r="E13" s="139"/>
    </row>
  </sheetData>
  <mergeCells count="5">
    <mergeCell ref="A4:B4"/>
    <mergeCell ref="A13:C13"/>
    <mergeCell ref="A1:E1"/>
    <mergeCell ref="A7:A8"/>
    <mergeCell ref="D13:E13"/>
  </mergeCells>
  <phoneticPr fontId="1" type="noConversion"/>
  <printOptions horizontalCentered="1"/>
  <pageMargins left="0.19685039370078741" right="0.15748031496062992" top="0.35433070866141736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2</vt:i4>
      </vt:variant>
    </vt:vector>
  </HeadingPairs>
  <TitlesOfParts>
    <vt:vector size="10" baseType="lpstr">
      <vt:lpstr>汇总表</vt:lpstr>
      <vt:lpstr>高标准农田建设</vt:lpstr>
      <vt:lpstr>现代农业发展</vt:lpstr>
      <vt:lpstr>科技创新与推广</vt:lpstr>
      <vt:lpstr>农业公共服务 </vt:lpstr>
      <vt:lpstr>水稻田补偿专项</vt:lpstr>
      <vt:lpstr>美丽乡村发展</vt:lpstr>
      <vt:lpstr>Sheet1</vt:lpstr>
      <vt:lpstr>科技创新与推广!Print_Titles</vt:lpstr>
      <vt:lpstr>现代农业发展!Print_Titles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2023-04-12T09:02:47Z</cp:lastPrinted>
  <dcterms:created xsi:type="dcterms:W3CDTF">2020-04-29T03:10:58Z</dcterms:created>
  <dcterms:modified xsi:type="dcterms:W3CDTF">2023-04-13T01:06:57Z</dcterms:modified>
</cp:coreProperties>
</file>