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54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G13" i="25"/>
  <c r="F4"/>
  <c r="M13"/>
  <c r="T5"/>
  <c r="T6"/>
  <c r="T7"/>
  <c r="T8"/>
  <c r="T9"/>
  <c r="T10"/>
  <c r="T11"/>
  <c r="T12"/>
  <c r="T4"/>
  <c r="J13"/>
  <c r="T13"/>
  <c r="D13"/>
  <c r="S13"/>
  <c r="P13"/>
  <c r="R13" l="1"/>
  <c r="I4"/>
  <c r="C13"/>
  <c r="C4"/>
  <c r="I13"/>
  <c r="F6"/>
  <c r="C6"/>
  <c r="C8"/>
  <c r="L13"/>
  <c r="F7"/>
  <c r="I5"/>
  <c r="L11"/>
  <c r="O6"/>
  <c r="O12"/>
  <c r="R6"/>
  <c r="R10"/>
  <c r="O5"/>
  <c r="O10"/>
  <c r="R5"/>
  <c r="R9"/>
  <c r="C5"/>
  <c r="C10"/>
  <c r="F5"/>
  <c r="F13"/>
  <c r="O4"/>
  <c r="O8"/>
  <c r="R4"/>
  <c r="R8"/>
  <c r="C7"/>
  <c r="C9"/>
  <c r="I6"/>
  <c r="O7"/>
  <c r="O13"/>
  <c r="R7"/>
</calcChain>
</file>

<file path=xl/sharedStrings.xml><?xml version="1.0" encoding="utf-8"?>
<sst xmlns="http://schemas.openxmlformats.org/spreadsheetml/2006/main" count="71" uniqueCount="53">
  <si>
    <t>项目名称   （两级选项）</t>
  </si>
  <si>
    <t>单位：万元</t>
  </si>
  <si>
    <t>分配因素1</t>
  </si>
  <si>
    <t>占比%</t>
  </si>
  <si>
    <t>金额</t>
  </si>
  <si>
    <t>分配因素2</t>
  </si>
  <si>
    <t>分配因素3</t>
  </si>
  <si>
    <t>分配因素4</t>
  </si>
  <si>
    <t>合计</t>
  </si>
  <si>
    <t>溧阳市</t>
  </si>
  <si>
    <t>维护市级耕地质量监测点12个，新建市级耕地质量监测点10个</t>
  </si>
  <si>
    <t>种子质量监测哨2个</t>
  </si>
  <si>
    <t>金坛区</t>
  </si>
  <si>
    <t>维护市级耕地质量监测点10个，新建市级耕地质量监测点2个</t>
  </si>
  <si>
    <t>种子质量监测哨1个</t>
  </si>
  <si>
    <t>武进区</t>
  </si>
  <si>
    <t>维护市级耕地质量监测点6个，新建市级耕地质量监测点2个</t>
  </si>
  <si>
    <t>新北区</t>
  </si>
  <si>
    <t>维护市级耕地质量监测点2个，新建市级耕地质量监测点6个</t>
  </si>
  <si>
    <t>天宁区</t>
  </si>
  <si>
    <t>维护市级耕地质量监测点1个</t>
  </si>
  <si>
    <t>钟楼区</t>
  </si>
  <si>
    <t>新建市级耕地质量监测点1个</t>
  </si>
  <si>
    <t>经开区</t>
  </si>
  <si>
    <t>新建市级耕地质量监测点2个</t>
  </si>
  <si>
    <t>常州市农业综合技术推广中心</t>
  </si>
  <si>
    <t>观赏竹资源保护与抚育管理</t>
  </si>
  <si>
    <t>维护市级耕地质量监测点31个，新建市级耕地质量监测点23个</t>
  </si>
  <si>
    <r>
      <rPr>
        <sz val="12"/>
        <color indexed="8"/>
        <rFont val="Times New Roman"/>
        <family val="1"/>
      </rPr>
      <t>“</t>
    </r>
    <r>
      <rPr>
        <sz val="12"/>
        <color indexed="8"/>
        <rFont val="宋体"/>
        <family val="3"/>
        <charset val="134"/>
      </rPr>
      <t>常州好品种</t>
    </r>
    <r>
      <rPr>
        <sz val="12"/>
        <color indexed="8"/>
        <rFont val="Times New Roman"/>
        <family val="1"/>
      </rPr>
      <t>”</t>
    </r>
    <r>
      <rPr>
        <sz val="12"/>
        <color indexed="8"/>
        <rFont val="宋体"/>
        <family val="3"/>
        <charset val="134"/>
      </rPr>
      <t>水稻展示评价基地</t>
    </r>
    <r>
      <rPr>
        <sz val="12"/>
        <color indexed="8"/>
        <rFont val="Times New Roman"/>
        <family val="1"/>
      </rPr>
      <t>4</t>
    </r>
    <r>
      <rPr>
        <sz val="12"/>
        <color indexed="8"/>
        <rFont val="宋体"/>
        <family val="3"/>
        <charset val="134"/>
      </rPr>
      <t>个</t>
    </r>
  </si>
  <si>
    <t>种子质量监测哨4个</t>
  </si>
  <si>
    <t>“常州好品种”水稻展示评价基地1个</t>
    <phoneticPr fontId="8" type="noConversion"/>
  </si>
  <si>
    <t>农业科技创新与推广专项资金分配建议表</t>
    <phoneticPr fontId="8" type="noConversion"/>
  </si>
  <si>
    <t>农业绿色高质高效创建</t>
    <phoneticPr fontId="8" type="noConversion"/>
  </si>
  <si>
    <t>辖市、区</t>
    <phoneticPr fontId="8" type="noConversion"/>
  </si>
  <si>
    <t>建设精美小菜园5个</t>
  </si>
  <si>
    <t>分配因素5</t>
    <phoneticPr fontId="8" type="noConversion"/>
  </si>
  <si>
    <t>建设精美小菜园4个</t>
    <phoneticPr fontId="2" type="noConversion"/>
  </si>
  <si>
    <t>建设精美小菜园1个</t>
    <phoneticPr fontId="2" type="noConversion"/>
  </si>
  <si>
    <t>建设精美小菜园3个</t>
    <phoneticPr fontId="2" type="noConversion"/>
  </si>
  <si>
    <t>市本级</t>
    <phoneticPr fontId="8" type="noConversion"/>
  </si>
  <si>
    <t>开展精美小菜园价格指数保险</t>
  </si>
  <si>
    <t>备注：精美小菜园，经开区应下达60万元，统筹使用结余资金14万元，本次下达46万元</t>
    <phoneticPr fontId="8" type="noConversion"/>
  </si>
  <si>
    <r>
      <rPr>
        <sz val="12"/>
        <color indexed="8"/>
        <rFont val="宋体"/>
        <family val="3"/>
        <charset val="134"/>
      </rPr>
      <t>建设精美小菜园</t>
    </r>
    <r>
      <rPr>
        <sz val="12"/>
        <color indexed="8"/>
        <rFont val="Times New Roman"/>
        <family val="1"/>
      </rPr>
      <t>21</t>
    </r>
    <r>
      <rPr>
        <sz val="12"/>
        <color indexed="8"/>
        <rFont val="宋体"/>
        <family val="3"/>
        <charset val="134"/>
      </rPr>
      <t>个</t>
    </r>
    <phoneticPr fontId="8" type="noConversion"/>
  </si>
  <si>
    <t>分配因素6</t>
    <phoneticPr fontId="8" type="noConversion"/>
  </si>
  <si>
    <r>
      <t>2022</t>
    </r>
    <r>
      <rPr>
        <sz val="12"/>
        <color indexed="8"/>
        <rFont val="宋体"/>
        <family val="3"/>
        <charset val="134"/>
      </rPr>
      <t>年新认定的绿色蔬菜保供基地（</t>
    </r>
    <r>
      <rPr>
        <sz val="12"/>
        <color indexed="8"/>
        <rFont val="Times New Roman"/>
        <family val="1"/>
      </rPr>
      <t>50</t>
    </r>
    <r>
      <rPr>
        <sz val="12"/>
        <color indexed="8"/>
        <rFont val="宋体"/>
        <family val="3"/>
        <charset val="134"/>
      </rPr>
      <t>个）</t>
    </r>
    <phoneticPr fontId="8" type="noConversion"/>
  </si>
  <si>
    <r>
      <t>2022</t>
    </r>
    <r>
      <rPr>
        <sz val="12"/>
        <color indexed="8"/>
        <rFont val="宋体"/>
        <family val="3"/>
        <charset val="134"/>
      </rPr>
      <t>年新认定的绿色蔬菜保供基地（</t>
    </r>
    <r>
      <rPr>
        <sz val="12"/>
        <color indexed="8"/>
        <rFont val="Times New Roman"/>
        <family val="1"/>
      </rPr>
      <t>33</t>
    </r>
    <r>
      <rPr>
        <sz val="12"/>
        <color indexed="8"/>
        <rFont val="宋体"/>
        <family val="3"/>
        <charset val="134"/>
      </rPr>
      <t>个）</t>
    </r>
    <phoneticPr fontId="8" type="noConversion"/>
  </si>
  <si>
    <r>
      <t>2022</t>
    </r>
    <r>
      <rPr>
        <sz val="12"/>
        <color indexed="8"/>
        <rFont val="宋体"/>
        <family val="3"/>
        <charset val="134"/>
      </rPr>
      <t>年新认定的绿色蔬菜保供基地（</t>
    </r>
    <r>
      <rPr>
        <sz val="12"/>
        <color indexed="8"/>
        <rFont val="Times New Roman"/>
        <family val="1"/>
      </rPr>
      <t>53</t>
    </r>
    <r>
      <rPr>
        <sz val="12"/>
        <color indexed="8"/>
        <rFont val="宋体"/>
        <family val="3"/>
        <charset val="134"/>
      </rPr>
      <t>个）</t>
    </r>
    <phoneticPr fontId="8" type="noConversion"/>
  </si>
  <si>
    <r>
      <t>2022</t>
    </r>
    <r>
      <rPr>
        <sz val="12"/>
        <color indexed="8"/>
        <rFont val="宋体"/>
        <family val="3"/>
        <charset val="134"/>
      </rPr>
      <t>年新认定的绿色蔬菜保供基地（</t>
    </r>
    <r>
      <rPr>
        <sz val="12"/>
        <color indexed="8"/>
        <rFont val="Times New Roman"/>
        <family val="1"/>
      </rPr>
      <t>39</t>
    </r>
    <r>
      <rPr>
        <sz val="12"/>
        <color indexed="8"/>
        <rFont val="宋体"/>
        <family val="3"/>
        <charset val="134"/>
      </rPr>
      <t>个）</t>
    </r>
    <phoneticPr fontId="8" type="noConversion"/>
  </si>
  <si>
    <r>
      <t>2022</t>
    </r>
    <r>
      <rPr>
        <sz val="12"/>
        <color indexed="8"/>
        <rFont val="宋体"/>
        <family val="3"/>
        <charset val="134"/>
      </rPr>
      <t>年新认定的绿色蔬菜保供基地（</t>
    </r>
    <r>
      <rPr>
        <sz val="12"/>
        <color indexed="8"/>
        <rFont val="Times New Roman"/>
        <family val="1"/>
      </rPr>
      <t>12</t>
    </r>
    <r>
      <rPr>
        <sz val="12"/>
        <color indexed="8"/>
        <rFont val="宋体"/>
        <family val="3"/>
        <charset val="134"/>
      </rPr>
      <t>个）</t>
    </r>
    <phoneticPr fontId="8" type="noConversion"/>
  </si>
  <si>
    <r>
      <t>2022</t>
    </r>
    <r>
      <rPr>
        <sz val="12"/>
        <color indexed="8"/>
        <rFont val="宋体"/>
        <family val="3"/>
        <charset val="134"/>
      </rPr>
      <t>年新认定的绿色蔬菜保供基地（</t>
    </r>
    <r>
      <rPr>
        <sz val="12"/>
        <color indexed="8"/>
        <rFont val="Times New Roman"/>
        <family val="1"/>
      </rPr>
      <t>6</t>
    </r>
    <r>
      <rPr>
        <sz val="12"/>
        <color indexed="8"/>
        <rFont val="宋体"/>
        <family val="3"/>
        <charset val="134"/>
      </rPr>
      <t>个）</t>
    </r>
    <phoneticPr fontId="8" type="noConversion"/>
  </si>
  <si>
    <r>
      <t>2022</t>
    </r>
    <r>
      <rPr>
        <sz val="12"/>
        <color indexed="8"/>
        <rFont val="宋体"/>
        <family val="3"/>
        <charset val="134"/>
      </rPr>
      <t>年新认定的绿色蔬菜保供基地（</t>
    </r>
    <r>
      <rPr>
        <sz val="12"/>
        <color indexed="8"/>
        <rFont val="Times New Roman"/>
        <family val="1"/>
      </rPr>
      <t>23</t>
    </r>
    <r>
      <rPr>
        <sz val="12"/>
        <color indexed="8"/>
        <rFont val="宋体"/>
        <family val="3"/>
        <charset val="134"/>
      </rPr>
      <t>个）</t>
    </r>
    <phoneticPr fontId="8" type="noConversion"/>
  </si>
  <si>
    <r>
      <t>2022</t>
    </r>
    <r>
      <rPr>
        <sz val="12"/>
        <color indexed="8"/>
        <rFont val="宋体"/>
        <family val="3"/>
        <charset val="134"/>
      </rPr>
      <t>年新认定的绿色蔬菜保供基地（</t>
    </r>
    <r>
      <rPr>
        <sz val="12"/>
        <color indexed="8"/>
        <rFont val="Times New Roman"/>
        <family val="1"/>
      </rPr>
      <t>216</t>
    </r>
    <r>
      <rPr>
        <sz val="12"/>
        <color indexed="8"/>
        <rFont val="宋体"/>
        <family val="3"/>
        <charset val="134"/>
      </rPr>
      <t>个）</t>
    </r>
    <phoneticPr fontId="8" type="noConversion"/>
  </si>
  <si>
    <t>责任处站：种植业处、推广中心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</si>
</sst>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10" fontId="3" fillId="0" borderId="0" xfId="0" applyNumberFormat="1" applyFont="1" applyFill="1" applyAlignment="1">
      <alignment horizontal="center" vertical="center"/>
    </xf>
    <xf numFmtId="10" fontId="3" fillId="0" borderId="0" xfId="0" applyNumberFormat="1" applyFont="1" applyFill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3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5"/>
  <sheetViews>
    <sheetView tabSelected="1" topLeftCell="D1" workbookViewId="0">
      <selection activeCell="V6" sqref="V6"/>
    </sheetView>
  </sheetViews>
  <sheetFormatPr defaultColWidth="9" defaultRowHeight="14.4"/>
  <cols>
    <col min="1" max="1" width="15.33203125" bestFit="1" customWidth="1"/>
    <col min="2" max="2" width="25.77734375" style="1" customWidth="1"/>
    <col min="3" max="3" width="8" style="26" customWidth="1"/>
    <col min="4" max="4" width="8.88671875" customWidth="1"/>
    <col min="5" max="5" width="18.5546875" style="1" customWidth="1"/>
    <col min="6" max="6" width="9.6640625" style="26" customWidth="1"/>
    <col min="7" max="7" width="6" bestFit="1" customWidth="1"/>
    <col min="8" max="8" width="11.33203125" style="22" customWidth="1"/>
    <col min="9" max="9" width="9" style="26" customWidth="1"/>
    <col min="10" max="10" width="8.33203125" customWidth="1"/>
    <col min="11" max="11" width="15.33203125" customWidth="1"/>
    <col min="12" max="12" width="7.33203125" style="26" bestFit="1" customWidth="1"/>
    <col min="13" max="13" width="6" bestFit="1" customWidth="1"/>
    <col min="14" max="14" width="21.21875" customWidth="1"/>
    <col min="15" max="15" width="11.77734375" style="31" customWidth="1"/>
    <col min="16" max="16" width="6.5546875" bestFit="1" customWidth="1"/>
    <col min="17" max="17" width="17.109375" customWidth="1"/>
    <col min="18" max="18" width="8.44140625" style="26" bestFit="1" customWidth="1"/>
    <col min="19" max="19" width="6.5546875" bestFit="1" customWidth="1"/>
    <col min="20" max="20" width="12.88671875" bestFit="1" customWidth="1"/>
  </cols>
  <sheetData>
    <row r="1" spans="1:23" ht="42" customHeight="1">
      <c r="A1" s="35" t="s">
        <v>31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</row>
    <row r="2" spans="1:23" ht="42" customHeight="1">
      <c r="A2" s="3" t="s">
        <v>0</v>
      </c>
      <c r="B2" s="3" t="s">
        <v>32</v>
      </c>
      <c r="C2" s="33"/>
      <c r="D2" s="33"/>
      <c r="E2" s="33"/>
      <c r="F2" s="33"/>
      <c r="G2" s="5"/>
      <c r="H2" s="20"/>
      <c r="I2" s="27"/>
      <c r="J2" s="5"/>
      <c r="K2" s="5"/>
      <c r="L2" s="27"/>
      <c r="M2" s="5"/>
      <c r="N2" s="5"/>
      <c r="O2" s="28"/>
      <c r="P2" s="5"/>
      <c r="Q2" s="5"/>
      <c r="R2" s="27"/>
      <c r="S2" s="5"/>
      <c r="T2" s="5" t="s">
        <v>1</v>
      </c>
    </row>
    <row r="3" spans="1:23" ht="49.95" customHeight="1">
      <c r="A3" s="4" t="s">
        <v>33</v>
      </c>
      <c r="B3" s="6" t="s">
        <v>2</v>
      </c>
      <c r="C3" s="25" t="s">
        <v>3</v>
      </c>
      <c r="D3" s="2" t="s">
        <v>4</v>
      </c>
      <c r="E3" s="10" t="s">
        <v>5</v>
      </c>
      <c r="F3" s="25" t="s">
        <v>3</v>
      </c>
      <c r="G3" s="2" t="s">
        <v>4</v>
      </c>
      <c r="H3" s="10" t="s">
        <v>6</v>
      </c>
      <c r="I3" s="25" t="s">
        <v>3</v>
      </c>
      <c r="J3" s="2" t="s">
        <v>4</v>
      </c>
      <c r="K3" s="2" t="s">
        <v>7</v>
      </c>
      <c r="L3" s="25" t="s">
        <v>3</v>
      </c>
      <c r="M3" s="2" t="s">
        <v>4</v>
      </c>
      <c r="N3" s="2" t="s">
        <v>35</v>
      </c>
      <c r="O3" s="29" t="s">
        <v>3</v>
      </c>
      <c r="P3" s="2" t="s">
        <v>4</v>
      </c>
      <c r="Q3" s="2" t="s">
        <v>43</v>
      </c>
      <c r="R3" s="32" t="s">
        <v>3</v>
      </c>
      <c r="S3" s="24" t="s">
        <v>4</v>
      </c>
      <c r="T3" s="12" t="s">
        <v>8</v>
      </c>
    </row>
    <row r="4" spans="1:23" ht="60.6" customHeight="1">
      <c r="A4" s="4" t="s">
        <v>9</v>
      </c>
      <c r="B4" s="3" t="s">
        <v>10</v>
      </c>
      <c r="C4" s="9">
        <f>D4/T13</f>
        <v>2.5404157043879907E-2</v>
      </c>
      <c r="D4" s="7">
        <v>22</v>
      </c>
      <c r="E4" s="18" t="s">
        <v>30</v>
      </c>
      <c r="F4" s="9">
        <f>G4/T13</f>
        <v>6.9284064665127024E-3</v>
      </c>
      <c r="G4" s="7">
        <v>6</v>
      </c>
      <c r="H4" s="6" t="s">
        <v>11</v>
      </c>
      <c r="I4" s="9">
        <f>J4/T13</f>
        <v>2.3094688221709007E-3</v>
      </c>
      <c r="J4" s="7">
        <v>2</v>
      </c>
      <c r="K4" s="7"/>
      <c r="L4" s="9"/>
      <c r="M4" s="7"/>
      <c r="N4" s="12" t="s">
        <v>34</v>
      </c>
      <c r="O4" s="9">
        <f>P4/T13</f>
        <v>0.11547344110854503</v>
      </c>
      <c r="P4" s="7">
        <v>100</v>
      </c>
      <c r="Q4" s="7" t="s">
        <v>44</v>
      </c>
      <c r="R4" s="9">
        <f>S4/T13</f>
        <v>9.237875288683603E-2</v>
      </c>
      <c r="S4" s="7">
        <v>80</v>
      </c>
      <c r="T4" s="7">
        <f>D4+G4+J4+M4+P4+S4</f>
        <v>210</v>
      </c>
    </row>
    <row r="5" spans="1:23" ht="55.8" customHeight="1">
      <c r="A5" s="8" t="s">
        <v>12</v>
      </c>
      <c r="B5" s="3" t="s">
        <v>13</v>
      </c>
      <c r="C5" s="9">
        <f>D5/T13</f>
        <v>1.3856812933025405E-2</v>
      </c>
      <c r="D5" s="7">
        <v>12</v>
      </c>
      <c r="E5" s="18" t="s">
        <v>30</v>
      </c>
      <c r="F5" s="9">
        <f>G5/T13</f>
        <v>6.9284064665127024E-3</v>
      </c>
      <c r="G5" s="7">
        <v>6</v>
      </c>
      <c r="H5" s="19" t="s">
        <v>14</v>
      </c>
      <c r="I5" s="9">
        <f>J5/T13</f>
        <v>1.1547344110854503E-3</v>
      </c>
      <c r="J5" s="7">
        <v>1</v>
      </c>
      <c r="K5" s="7"/>
      <c r="L5" s="9"/>
      <c r="M5" s="7"/>
      <c r="N5" s="23" t="s">
        <v>36</v>
      </c>
      <c r="O5" s="9">
        <f>P5/T13</f>
        <v>9.237875288683603E-2</v>
      </c>
      <c r="P5" s="7">
        <v>80</v>
      </c>
      <c r="Q5" s="7" t="s">
        <v>45</v>
      </c>
      <c r="R5" s="9">
        <f>S5/T13</f>
        <v>6.0969976905311772E-2</v>
      </c>
      <c r="S5" s="7">
        <v>52.8</v>
      </c>
      <c r="T5" s="7">
        <f t="shared" ref="T5:T13" si="0">D5+G5+J5+M5+P5+S5</f>
        <v>151.80000000000001</v>
      </c>
    </row>
    <row r="6" spans="1:23" ht="51.6" customHeight="1">
      <c r="A6" s="8" t="s">
        <v>15</v>
      </c>
      <c r="B6" s="3" t="s">
        <v>16</v>
      </c>
      <c r="C6" s="9">
        <f>D6/T13</f>
        <v>9.2378752886836026E-3</v>
      </c>
      <c r="D6" s="7">
        <v>8</v>
      </c>
      <c r="E6" s="18" t="s">
        <v>30</v>
      </c>
      <c r="F6" s="9">
        <f>G6/T13</f>
        <v>6.9284064665127024E-3</v>
      </c>
      <c r="G6" s="7">
        <v>6</v>
      </c>
      <c r="H6" s="19" t="s">
        <v>14</v>
      </c>
      <c r="I6" s="9">
        <f>J6/T13</f>
        <v>1.1547344110854503E-3</v>
      </c>
      <c r="J6" s="7">
        <v>1</v>
      </c>
      <c r="K6" s="7"/>
      <c r="L6" s="9"/>
      <c r="M6" s="7"/>
      <c r="N6" s="23" t="s">
        <v>36</v>
      </c>
      <c r="O6" s="9">
        <f>P6/T13</f>
        <v>9.237875288683603E-2</v>
      </c>
      <c r="P6" s="7">
        <v>80</v>
      </c>
      <c r="Q6" s="7" t="s">
        <v>46</v>
      </c>
      <c r="R6" s="9">
        <f>S6/T13</f>
        <v>9.7921478060046183E-2</v>
      </c>
      <c r="S6" s="7">
        <v>84.8</v>
      </c>
      <c r="T6" s="7">
        <f t="shared" si="0"/>
        <v>179.8</v>
      </c>
    </row>
    <row r="7" spans="1:23" ht="56.4" customHeight="1">
      <c r="A7" s="8" t="s">
        <v>17</v>
      </c>
      <c r="B7" s="3" t="s">
        <v>18</v>
      </c>
      <c r="C7" s="9">
        <f>D7/T13</f>
        <v>9.2378752886836026E-3</v>
      </c>
      <c r="D7" s="7">
        <v>8</v>
      </c>
      <c r="E7" s="18" t="s">
        <v>30</v>
      </c>
      <c r="F7" s="9">
        <f>G7/T13</f>
        <v>6.9284064665127024E-3</v>
      </c>
      <c r="G7" s="7">
        <v>6</v>
      </c>
      <c r="H7" s="19"/>
      <c r="I7" s="9"/>
      <c r="J7" s="7"/>
      <c r="K7" s="7"/>
      <c r="L7" s="9"/>
      <c r="M7" s="7"/>
      <c r="N7" s="23" t="s">
        <v>36</v>
      </c>
      <c r="O7" s="9">
        <f>P7/T13</f>
        <v>9.237875288683603E-2</v>
      </c>
      <c r="P7" s="7">
        <v>80</v>
      </c>
      <c r="Q7" s="7" t="s">
        <v>47</v>
      </c>
      <c r="R7" s="9">
        <f>S7/T13</f>
        <v>7.2055427251732099E-2</v>
      </c>
      <c r="S7" s="7">
        <v>62.4</v>
      </c>
      <c r="T7" s="7">
        <f t="shared" si="0"/>
        <v>156.4</v>
      </c>
    </row>
    <row r="8" spans="1:23" ht="63" customHeight="1">
      <c r="A8" s="2" t="s">
        <v>19</v>
      </c>
      <c r="B8" s="19" t="s">
        <v>20</v>
      </c>
      <c r="C8" s="9">
        <f>D8/T13</f>
        <v>1.1547344110854503E-3</v>
      </c>
      <c r="D8" s="7">
        <v>1</v>
      </c>
      <c r="E8" s="19"/>
      <c r="F8" s="9"/>
      <c r="G8" s="7"/>
      <c r="H8" s="19"/>
      <c r="I8" s="9"/>
      <c r="J8" s="7"/>
      <c r="K8" s="7"/>
      <c r="L8" s="9"/>
      <c r="M8" s="7"/>
      <c r="N8" s="23" t="s">
        <v>37</v>
      </c>
      <c r="O8" s="9">
        <f>P8/T13</f>
        <v>2.3094688221709007E-2</v>
      </c>
      <c r="P8" s="7">
        <v>20</v>
      </c>
      <c r="Q8" s="7" t="s">
        <v>48</v>
      </c>
      <c r="R8" s="9">
        <f>S8/T13</f>
        <v>2.2170900692840646E-2</v>
      </c>
      <c r="S8" s="7">
        <v>19.2</v>
      </c>
      <c r="T8" s="7">
        <f t="shared" si="0"/>
        <v>40.200000000000003</v>
      </c>
    </row>
    <row r="9" spans="1:23" ht="68.400000000000006" customHeight="1">
      <c r="A9" s="2" t="s">
        <v>21</v>
      </c>
      <c r="B9" s="19" t="s">
        <v>22</v>
      </c>
      <c r="C9" s="9">
        <f>D9/T13</f>
        <v>1.1547344110854503E-3</v>
      </c>
      <c r="D9" s="7">
        <v>1</v>
      </c>
      <c r="E9" s="19"/>
      <c r="F9" s="9"/>
      <c r="G9" s="7"/>
      <c r="H9" s="19"/>
      <c r="I9" s="9"/>
      <c r="J9" s="7"/>
      <c r="K9" s="7"/>
      <c r="L9" s="9"/>
      <c r="M9" s="7"/>
      <c r="N9" s="7"/>
      <c r="O9" s="9"/>
      <c r="P9" s="7"/>
      <c r="Q9" s="7" t="s">
        <v>49</v>
      </c>
      <c r="R9" s="9">
        <f>S9/T13</f>
        <v>1.1085450346420323E-2</v>
      </c>
      <c r="S9" s="7">
        <v>9.6</v>
      </c>
      <c r="T9" s="7">
        <f t="shared" si="0"/>
        <v>10.6</v>
      </c>
    </row>
    <row r="10" spans="1:23" ht="65.400000000000006" customHeight="1">
      <c r="A10" s="2" t="s">
        <v>23</v>
      </c>
      <c r="B10" s="8" t="s">
        <v>24</v>
      </c>
      <c r="C10" s="9">
        <f>D10/T13</f>
        <v>2.3094688221709007E-3</v>
      </c>
      <c r="D10" s="7">
        <v>2</v>
      </c>
      <c r="E10" s="7"/>
      <c r="F10" s="9"/>
      <c r="G10" s="7"/>
      <c r="H10" s="19"/>
      <c r="I10" s="9"/>
      <c r="J10" s="7"/>
      <c r="K10" s="7"/>
      <c r="L10" s="9"/>
      <c r="M10" s="7"/>
      <c r="N10" s="23" t="s">
        <v>38</v>
      </c>
      <c r="O10" s="9">
        <f>P10/T13</f>
        <v>5.3117782909930716E-2</v>
      </c>
      <c r="P10" s="7">
        <v>46</v>
      </c>
      <c r="Q10" s="7" t="s">
        <v>50</v>
      </c>
      <c r="R10" s="9">
        <f>S10/T13</f>
        <v>4.249422632794457E-2</v>
      </c>
      <c r="S10" s="7">
        <v>36.799999999999997</v>
      </c>
      <c r="T10" s="7">
        <f t="shared" si="0"/>
        <v>84.8</v>
      </c>
    </row>
    <row r="11" spans="1:23" ht="63" customHeight="1">
      <c r="A11" s="10" t="s">
        <v>25</v>
      </c>
      <c r="B11" s="11"/>
      <c r="C11" s="9"/>
      <c r="D11" s="7"/>
      <c r="E11" s="7"/>
      <c r="F11" s="9"/>
      <c r="G11" s="7"/>
      <c r="H11" s="21"/>
      <c r="I11" s="9"/>
      <c r="J11" s="7"/>
      <c r="K11" s="13" t="s">
        <v>26</v>
      </c>
      <c r="L11" s="9">
        <f>M11/T13</f>
        <v>2.771362586605081E-2</v>
      </c>
      <c r="M11" s="14">
        <v>24</v>
      </c>
      <c r="N11" s="14"/>
      <c r="O11" s="30"/>
      <c r="P11" s="14"/>
      <c r="Q11" s="14"/>
      <c r="R11" s="30"/>
      <c r="S11" s="14"/>
      <c r="T11" s="7">
        <f t="shared" si="0"/>
        <v>24</v>
      </c>
      <c r="U11" s="15"/>
      <c r="V11" s="15"/>
      <c r="W11" s="16"/>
    </row>
    <row r="12" spans="1:23" ht="63" customHeight="1">
      <c r="A12" s="10" t="s">
        <v>39</v>
      </c>
      <c r="B12" s="8"/>
      <c r="C12" s="9"/>
      <c r="D12" s="7"/>
      <c r="E12" s="7"/>
      <c r="F12" s="9"/>
      <c r="G12" s="7"/>
      <c r="H12" s="19"/>
      <c r="I12" s="9"/>
      <c r="J12" s="7"/>
      <c r="K12" s="13"/>
      <c r="L12" s="9"/>
      <c r="M12" s="14"/>
      <c r="N12" s="10" t="s">
        <v>40</v>
      </c>
      <c r="O12" s="30">
        <f>P12/T13</f>
        <v>9.6997690531177832E-3</v>
      </c>
      <c r="P12" s="14">
        <v>8.4</v>
      </c>
      <c r="Q12" s="14"/>
      <c r="R12" s="30"/>
      <c r="S12" s="14"/>
      <c r="T12" s="7">
        <f t="shared" si="0"/>
        <v>8.4</v>
      </c>
      <c r="U12" s="15"/>
      <c r="V12" s="15"/>
      <c r="W12" s="16"/>
    </row>
    <row r="13" spans="1:23" ht="47.4" customHeight="1">
      <c r="A13" s="8" t="s">
        <v>8</v>
      </c>
      <c r="B13" s="10" t="s">
        <v>27</v>
      </c>
      <c r="C13" s="9">
        <f>D13/T13</f>
        <v>6.2355658198614321E-2</v>
      </c>
      <c r="D13" s="2">
        <f>SUM(D4:D12)</f>
        <v>54</v>
      </c>
      <c r="E13" s="17" t="s">
        <v>28</v>
      </c>
      <c r="F13" s="9">
        <f>G13/T13</f>
        <v>2.771362586605081E-2</v>
      </c>
      <c r="G13" s="2">
        <f>SUM(G4:G12)</f>
        <v>24</v>
      </c>
      <c r="H13" s="10" t="s">
        <v>29</v>
      </c>
      <c r="I13" s="9">
        <f>J13/T13</f>
        <v>4.6189376443418013E-3</v>
      </c>
      <c r="J13" s="7">
        <f>SUM(J4:J12)</f>
        <v>4</v>
      </c>
      <c r="K13" s="13" t="s">
        <v>26</v>
      </c>
      <c r="L13" s="9">
        <f>M13/T13</f>
        <v>2.771362586605081E-2</v>
      </c>
      <c r="M13" s="14">
        <f>SUM(M4:M12)</f>
        <v>24</v>
      </c>
      <c r="N13" s="14" t="s">
        <v>42</v>
      </c>
      <c r="O13" s="30">
        <f>P13/T13</f>
        <v>0.47852193995381059</v>
      </c>
      <c r="P13" s="14">
        <f>SUM(P4:P12)</f>
        <v>414.4</v>
      </c>
      <c r="Q13" s="7" t="s">
        <v>51</v>
      </c>
      <c r="R13" s="30">
        <f>S13/T13</f>
        <v>0.39907621247113167</v>
      </c>
      <c r="S13" s="14">
        <f>SUM(S4:S12)</f>
        <v>345.6</v>
      </c>
      <c r="T13" s="7">
        <f t="shared" si="0"/>
        <v>866</v>
      </c>
    </row>
    <row r="14" spans="1:23" ht="47.4" customHeight="1">
      <c r="A14" s="36" t="s">
        <v>41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3" ht="29.1" customHeight="1">
      <c r="A15" s="34" t="s">
        <v>52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</row>
  </sheetData>
  <mergeCells count="4">
    <mergeCell ref="C2:F2"/>
    <mergeCell ref="A15:T15"/>
    <mergeCell ref="A1:T1"/>
    <mergeCell ref="A14:T14"/>
  </mergeCells>
  <phoneticPr fontId="8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39370078740157483" right="0.15748031496062992" top="0.74803149606299213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2023-04-11T06:20:20Z</cp:lastPrinted>
  <dcterms:created xsi:type="dcterms:W3CDTF">2019-05-15T08:41:00Z</dcterms:created>
  <dcterms:modified xsi:type="dcterms:W3CDTF">2023-04-11T06:20:21Z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ECE8A47E6C0D4BB5A71E78A144011D95</vt:lpwstr>
  </property>
</Properties>
</file>