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4"/>
  </bookViews>
  <sheets>
    <sheet name="汇总表" sheetId="21" r:id="rId1"/>
    <sheet name="现代农业发展（市级）" sheetId="18" r:id="rId2"/>
    <sheet name="科技创新与推广" sheetId="19" r:id="rId3"/>
    <sheet name="农业公共服务专项" sheetId="23" r:id="rId4"/>
    <sheet name="美丽乡村发展" sheetId="3" r:id="rId5"/>
    <sheet name="中央农业生产发展专项 (中央）" sheetId="24" r:id="rId6"/>
    <sheet name="Sheet1" sheetId="22" r:id="rId7"/>
  </sheets>
  <definedNames>
    <definedName name="_xlnm.Print_Titles" localSheetId="2">科技创新与推广!$A:$E</definedName>
    <definedName name="_xlnm.Print_Titles" localSheetId="1">'现代农业发展（市级）'!$A:$D</definedName>
    <definedName name="_xlnm.Print_Titles" localSheetId="5">'中央农业生产发展专项 (中央）'!$A:$C</definedName>
  </definedNames>
  <calcPr calcId="125725"/>
</workbook>
</file>

<file path=xl/calcChain.xml><?xml version="1.0" encoding="utf-8"?>
<calcChain xmlns="http://schemas.openxmlformats.org/spreadsheetml/2006/main">
  <c r="E4" i="23"/>
  <c r="C12" i="3"/>
  <c r="C11"/>
  <c r="C10"/>
  <c r="C9"/>
  <c r="C8"/>
  <c r="C7"/>
  <c r="C6"/>
  <c r="C5"/>
  <c r="J4"/>
  <c r="K4"/>
  <c r="C4" s="1"/>
  <c r="G10" i="21"/>
  <c r="G9"/>
  <c r="G8"/>
  <c r="G6"/>
  <c r="G5"/>
  <c r="C14"/>
  <c r="C15"/>
  <c r="C13"/>
  <c r="L4" i="3"/>
  <c r="E15" i="21"/>
  <c r="E14"/>
  <c r="E13"/>
  <c r="D13"/>
  <c r="D4" i="19"/>
  <c r="E4"/>
  <c r="F4"/>
  <c r="G4"/>
  <c r="C6"/>
  <c r="C4" s="1"/>
  <c r="C7"/>
  <c r="C8"/>
  <c r="C9"/>
  <c r="C10"/>
  <c r="C11"/>
  <c r="C12"/>
  <c r="C13"/>
  <c r="C14"/>
  <c r="C5"/>
  <c r="C5" i="18"/>
  <c r="E5"/>
  <c r="F5"/>
  <c r="G5"/>
  <c r="H5"/>
  <c r="I5"/>
  <c r="J5"/>
  <c r="D5"/>
  <c r="H5" i="24"/>
  <c r="G5"/>
  <c r="C6"/>
  <c r="C7"/>
  <c r="C8"/>
  <c r="C9"/>
  <c r="C10"/>
  <c r="C11"/>
  <c r="F5"/>
  <c r="C5" s="1"/>
  <c r="C6" i="18"/>
  <c r="E5" i="24"/>
  <c r="D5"/>
  <c r="C7" i="18"/>
  <c r="C8"/>
  <c r="C9"/>
  <c r="C10"/>
  <c r="C11"/>
  <c r="C12"/>
  <c r="C13"/>
  <c r="C14"/>
  <c r="G7" i="21" l="1"/>
  <c r="F4" i="3"/>
  <c r="G4"/>
  <c r="I4" l="1"/>
  <c r="F10" i="21"/>
  <c r="C10" s="1"/>
  <c r="F12"/>
  <c r="F8"/>
  <c r="C8" s="1"/>
  <c r="G11"/>
  <c r="H4" i="3"/>
  <c r="C5" i="23"/>
  <c r="F5" i="21" s="1"/>
  <c r="C6" i="23"/>
  <c r="F6" i="21" s="1"/>
  <c r="C7" i="23"/>
  <c r="F7" i="21" s="1"/>
  <c r="C7" s="1"/>
  <c r="C8" i="23"/>
  <c r="C9"/>
  <c r="F9" i="21" s="1"/>
  <c r="C10" i="23"/>
  <c r="C11"/>
  <c r="F11" i="21" s="1"/>
  <c r="C12" i="23"/>
  <c r="F4"/>
  <c r="D4"/>
  <c r="C11" i="21" l="1"/>
  <c r="F4"/>
  <c r="C4" i="23"/>
  <c r="E4" i="3"/>
  <c r="D4" l="1"/>
  <c r="E6" i="21" l="1"/>
  <c r="C6" s="1"/>
  <c r="E7" l="1"/>
  <c r="E8"/>
  <c r="E9"/>
  <c r="E10"/>
  <c r="E11"/>
  <c r="D8" l="1"/>
  <c r="D9"/>
  <c r="D10"/>
  <c r="D11"/>
  <c r="D12"/>
  <c r="D7"/>
  <c r="G12"/>
  <c r="G4" l="1"/>
  <c r="C12"/>
  <c r="C9"/>
  <c r="D4"/>
  <c r="E5"/>
  <c r="E4" l="1"/>
  <c r="C4" s="1"/>
  <c r="C5"/>
  <c r="D6"/>
  <c r="D5" l="1"/>
</calcChain>
</file>

<file path=xl/sharedStrings.xml><?xml version="1.0" encoding="utf-8"?>
<sst xmlns="http://schemas.openxmlformats.org/spreadsheetml/2006/main" count="150" uniqueCount="91">
  <si>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</si>
  <si>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</si>
  <si>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</si>
  <si>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</si>
  <si>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</si>
  <si>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</si>
  <si>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</si>
  <si>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</si>
  <si>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</si>
  <si>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</si>
  <si>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</si>
  <si>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</si>
  <si>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</si>
  <si>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</si>
  <si>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</si>
  <si>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</si>
  <si>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</si>
  <si>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合计</t>
    <phoneticPr fontId="1" type="noConversion"/>
  </si>
  <si>
    <t>序号</t>
    <phoneticPr fontId="1" type="noConversion"/>
  </si>
  <si>
    <t>辖市区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</si>
  <si>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</si>
  <si>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</si>
  <si>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</si>
  <si>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辖市、区</t>
    <phoneticPr fontId="1" type="noConversion"/>
  </si>
  <si>
    <t>现代农业发展专项</t>
    <phoneticPr fontId="1" type="noConversion"/>
  </si>
  <si>
    <t>合计</t>
    <phoneticPr fontId="1" type="noConversion"/>
  </si>
  <si>
    <t>单位：万元</t>
    <phoneticPr fontId="1" type="noConversion"/>
  </si>
  <si>
    <t>科技创新与推广专项</t>
    <phoneticPr fontId="1" type="noConversion"/>
  </si>
  <si>
    <t>农业公共服务专项</t>
    <phoneticPr fontId="1" type="noConversion"/>
  </si>
  <si>
    <t>局本级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</si>
  <si>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</si>
  <si>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</si>
  <si>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</si>
  <si>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局本级</t>
    <phoneticPr fontId="1" type="noConversion"/>
  </si>
  <si>
    <t>责任处站</t>
    <phoneticPr fontId="1" type="noConversion"/>
  </si>
  <si>
    <t>社会事业处</t>
    <phoneticPr fontId="1" type="noConversion"/>
  </si>
  <si>
    <t>农村人居环境红榜村奖补</t>
    <phoneticPr fontId="1" type="noConversion"/>
  </si>
  <si>
    <t>老区乡村振兴帮促</t>
    <phoneticPr fontId="1" type="noConversion"/>
  </si>
  <si>
    <t>2023年市级美丽乡村发展专项资金（第二批）下达分配明细表</t>
    <phoneticPr fontId="1" type="noConversion"/>
  </si>
  <si>
    <t>2023年市级科技创新与推广资金（第二批）下达分配明细表</t>
    <phoneticPr fontId="1" type="noConversion"/>
  </si>
  <si>
    <t>农业绿色高质高效创建（稻麦吨粮攻关方及全国水稻第一方创建）</t>
    <phoneticPr fontId="1" type="noConversion"/>
  </si>
  <si>
    <t>推广中心</t>
    <phoneticPr fontId="1" type="noConversion"/>
  </si>
  <si>
    <t>特色绿色农机发展</t>
    <phoneticPr fontId="1" type="noConversion"/>
  </si>
  <si>
    <t>农机处</t>
    <phoneticPr fontId="1" type="noConversion"/>
  </si>
  <si>
    <t>2023年市级农业公共服务专项资金（第二批）下达分配明细表</t>
    <phoneticPr fontId="1" type="noConversion"/>
  </si>
  <si>
    <t>农机安全专项</t>
    <phoneticPr fontId="1" type="noConversion"/>
  </si>
  <si>
    <t>农机处</t>
    <phoneticPr fontId="1" type="noConversion"/>
  </si>
  <si>
    <t>农业标准化建设</t>
    <phoneticPr fontId="1" type="noConversion"/>
  </si>
  <si>
    <t>新型经营主体“双百”培育</t>
    <phoneticPr fontId="1" type="noConversion"/>
  </si>
  <si>
    <t>合作处</t>
    <phoneticPr fontId="1" type="noConversion"/>
  </si>
  <si>
    <t>综合处</t>
    <phoneticPr fontId="1" type="noConversion"/>
  </si>
  <si>
    <t>乡村振兴调研、培训等工作推进</t>
    <phoneticPr fontId="1" type="noConversion"/>
  </si>
  <si>
    <t>重大项目建设及苏韵乡情活动推进</t>
    <phoneticPr fontId="1" type="noConversion"/>
  </si>
  <si>
    <t>产业化处</t>
    <phoneticPr fontId="1" type="noConversion"/>
  </si>
  <si>
    <t>2023年市级现代农业发展专项资金（第二批）下达分配明细表</t>
    <phoneticPr fontId="1" type="noConversion"/>
  </si>
  <si>
    <t>2023年市级农业农村专项资金（第二批）汇总表</t>
    <phoneticPr fontId="1" type="noConversion"/>
  </si>
  <si>
    <t>农业品牌品质提升与宣传推介</t>
    <phoneticPr fontId="1" type="noConversion"/>
  </si>
  <si>
    <t>市级美丽乡村建设奖补</t>
  </si>
  <si>
    <t>农业科技创新平台建设</t>
    <phoneticPr fontId="1" type="noConversion"/>
  </si>
  <si>
    <t>农业综合技术推广中心</t>
  </si>
  <si>
    <t>农业综合技术推广中心</t>
    <phoneticPr fontId="1" type="noConversion"/>
  </si>
  <si>
    <t>科教处</t>
    <phoneticPr fontId="1" type="noConversion"/>
  </si>
  <si>
    <t>农村集体经济发展扶持           （帮扶增收类）</t>
    <phoneticPr fontId="1" type="noConversion"/>
  </si>
  <si>
    <t>农村集体经济发展扶持              （经济发展类）</t>
    <phoneticPr fontId="1" type="noConversion"/>
  </si>
  <si>
    <t>经管站</t>
    <phoneticPr fontId="1" type="noConversion"/>
  </si>
  <si>
    <t>农业发展项目（先建后补类）</t>
    <phoneticPr fontId="1" type="noConversion"/>
  </si>
  <si>
    <t>绿色高效种养业</t>
    <phoneticPr fontId="1" type="noConversion"/>
  </si>
  <si>
    <t>农产品加工及流通能力提升</t>
    <phoneticPr fontId="1" type="noConversion"/>
  </si>
  <si>
    <t>农村一二三产业融合发展</t>
    <phoneticPr fontId="1" type="noConversion"/>
  </si>
  <si>
    <t>畜牧、渔业、种植业</t>
    <phoneticPr fontId="1" type="noConversion"/>
  </si>
  <si>
    <t>产业化处</t>
    <phoneticPr fontId="1" type="noConversion"/>
  </si>
  <si>
    <t>经开区</t>
    <phoneticPr fontId="1" type="noConversion"/>
  </si>
  <si>
    <t>新品种创制</t>
    <phoneticPr fontId="1" type="noConversion"/>
  </si>
  <si>
    <t>农业科技集成创新与示范推广项目</t>
    <phoneticPr fontId="1" type="noConversion"/>
  </si>
  <si>
    <t>数字农业建设</t>
    <phoneticPr fontId="1" type="noConversion"/>
  </si>
  <si>
    <t>信息处</t>
    <phoneticPr fontId="1" type="noConversion"/>
  </si>
  <si>
    <t>信息处、办公室</t>
    <phoneticPr fontId="1" type="noConversion"/>
  </si>
  <si>
    <t>信息处</t>
    <phoneticPr fontId="1" type="noConversion"/>
  </si>
  <si>
    <t>科教处</t>
    <phoneticPr fontId="1" type="noConversion"/>
  </si>
  <si>
    <t>新型经营主体培育</t>
    <phoneticPr fontId="1" type="noConversion"/>
  </si>
  <si>
    <t>动物疫病预防控制中心</t>
    <phoneticPr fontId="1" type="noConversion"/>
  </si>
  <si>
    <t>农产品质量安全中心</t>
    <phoneticPr fontId="1" type="noConversion"/>
  </si>
  <si>
    <t>辖区</t>
    <phoneticPr fontId="1" type="noConversion"/>
  </si>
  <si>
    <t>2023年中央农业生产发展专项资金（第四批）下达分配明细表</t>
    <phoneticPr fontId="1" type="noConversion"/>
  </si>
  <si>
    <t>备注：2022年通过常财农〔2022〕87号文预下中央资金858万元，现明确使用方向，全部用于抵扣本次项目中。中央指标不另外下达。</t>
    <phoneticPr fontId="1" type="noConversion"/>
  </si>
  <si>
    <t>美丽乡村发展专项</t>
    <phoneticPr fontId="1" type="noConversion"/>
  </si>
  <si>
    <t>农民体协</t>
    <phoneticPr fontId="1" type="noConversion"/>
  </si>
  <si>
    <t>办公室</t>
    <phoneticPr fontId="1" type="noConversion"/>
  </si>
  <si>
    <t>综合处</t>
    <phoneticPr fontId="1" type="noConversion"/>
  </si>
  <si>
    <t>农产品质量安全建设</t>
    <phoneticPr fontId="1" type="noConversion"/>
  </si>
  <si>
    <t>市级高标准农田建设专项奖励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</si>
</sst>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zoomScale="90" zoomScaleNormal="90" workbookViewId="0">
      <selection activeCell="G13" sqref="G13"/>
    </sheetView>
  </sheetViews>
  <sheetFormatPr defaultColWidth="9" defaultRowHeight="14.4"/>
  <cols>
    <col min="1" max="1" width="6" style="7" customWidth="1"/>
    <col min="2" max="2" width="19.77734375" style="7" customWidth="1"/>
    <col min="3" max="3" width="12.44140625" style="7" customWidth="1"/>
    <col min="4" max="4" width="13.44140625" style="10" customWidth="1"/>
    <col min="5" max="5" width="14.33203125" style="10" customWidth="1"/>
    <col min="6" max="6" width="18.6640625" style="10" customWidth="1"/>
    <col min="7" max="7" width="26.88671875" style="10" customWidth="1"/>
    <col min="8" max="8" width="9" style="7"/>
    <col min="9" max="9" width="10.5546875" style="7" bestFit="1" customWidth="1"/>
    <col min="10" max="16384" width="9" style="7"/>
  </cols>
  <sheetData>
    <row r="1" spans="1:7" ht="66" customHeight="1">
      <c r="A1" s="71" t="s">
        <v>55</v>
      </c>
      <c r="B1" s="71"/>
      <c r="C1" s="71"/>
      <c r="D1" s="71"/>
      <c r="E1" s="71"/>
      <c r="F1" s="71"/>
      <c r="G1" s="71"/>
    </row>
    <row r="2" spans="1:7" ht="29.25" customHeight="1">
      <c r="A2" s="12"/>
      <c r="B2" s="12"/>
      <c r="C2" s="12"/>
      <c r="D2" s="12"/>
      <c r="E2" s="12"/>
      <c r="F2" s="12"/>
      <c r="G2" s="27" t="s">
        <v>26</v>
      </c>
    </row>
    <row r="3" spans="1:7" ht="44.25" customHeight="1">
      <c r="A3" s="29" t="s">
        <v>15</v>
      </c>
      <c r="B3" s="22" t="s">
        <v>23</v>
      </c>
      <c r="C3" s="22" t="s">
        <v>25</v>
      </c>
      <c r="D3" s="24" t="s">
        <v>24</v>
      </c>
      <c r="E3" s="24" t="s">
        <v>27</v>
      </c>
      <c r="F3" s="24" t="s">
        <v>28</v>
      </c>
      <c r="G3" s="5" t="s">
        <v>85</v>
      </c>
    </row>
    <row r="4" spans="1:7" ht="34.5" customHeight="1">
      <c r="A4" s="69" t="s">
        <v>13</v>
      </c>
      <c r="B4" s="70"/>
      <c r="C4" s="14">
        <f t="shared" ref="C4:C13" si="0">SUM(D4:G4)</f>
        <v>7537</v>
      </c>
      <c r="D4" s="13">
        <f>D5+D6+D7+D9+D10+D11+D12+D13+D14+D15</f>
        <v>2600</v>
      </c>
      <c r="E4" s="13">
        <f t="shared" ref="E4" si="1">E5+E6+E7+E9+E10+E11+E12+E13+E14+E15</f>
        <v>745</v>
      </c>
      <c r="F4" s="13">
        <f>F5+F6+F7+F9+F10+F11+F12+F13+F14+F15</f>
        <v>245.00000000000003</v>
      </c>
      <c r="G4" s="13">
        <f>G5+G6+G7+G9+G10+G11+G12+G13+G14+G15</f>
        <v>3947</v>
      </c>
    </row>
    <row r="5" spans="1:7" ht="27.75" customHeight="1">
      <c r="A5" s="14">
        <v>1</v>
      </c>
      <c r="B5" s="6" t="s">
        <v>2</v>
      </c>
      <c r="C5" s="30">
        <f t="shared" si="0"/>
        <v>1797.53</v>
      </c>
      <c r="D5" s="13">
        <f>'现代农业发展（市级）'!C6</f>
        <v>684</v>
      </c>
      <c r="E5" s="13">
        <f>科技创新与推广!C5</f>
        <v>300</v>
      </c>
      <c r="F5" s="26">
        <f>农业公共服务专项!C5</f>
        <v>79.5</v>
      </c>
      <c r="G5" s="13">
        <f>美丽乡村发展!C5</f>
        <v>734.03</v>
      </c>
    </row>
    <row r="6" spans="1:7" ht="27.75" customHeight="1">
      <c r="A6" s="14">
        <v>2</v>
      </c>
      <c r="B6" s="1" t="s">
        <v>3</v>
      </c>
      <c r="C6" s="31">
        <f t="shared" si="0"/>
        <v>1335.55</v>
      </c>
      <c r="D6" s="13">
        <f>'现代农业发展（市级）'!C7</f>
        <v>530</v>
      </c>
      <c r="E6" s="13">
        <f>科技创新与推广!C6</f>
        <v>170</v>
      </c>
      <c r="F6" s="26">
        <f>农业公共服务专项!C6</f>
        <v>39.4</v>
      </c>
      <c r="G6" s="13">
        <f>美丽乡村发展!C6</f>
        <v>596.15</v>
      </c>
    </row>
    <row r="7" spans="1:7" ht="27.75" customHeight="1">
      <c r="A7" s="72">
        <v>3</v>
      </c>
      <c r="B7" s="35" t="s">
        <v>4</v>
      </c>
      <c r="C7" s="33">
        <f t="shared" si="0"/>
        <v>1962.1399999999999</v>
      </c>
      <c r="D7" s="13">
        <f>'现代农业发展（市级）'!C8</f>
        <v>513</v>
      </c>
      <c r="E7" s="13">
        <f>科技创新与推广!C7</f>
        <v>65</v>
      </c>
      <c r="F7" s="26">
        <f>农业公共服务专项!C7</f>
        <v>46.9</v>
      </c>
      <c r="G7" s="13">
        <f>美丽乡村发展!C7</f>
        <v>1337.24</v>
      </c>
    </row>
    <row r="8" spans="1:7" ht="27.75" customHeight="1">
      <c r="A8" s="73"/>
      <c r="B8" s="39" t="s">
        <v>30</v>
      </c>
      <c r="C8" s="33">
        <f t="shared" si="0"/>
        <v>403.06000000000006</v>
      </c>
      <c r="D8" s="13">
        <f>'现代农业发展（市级）'!C9</f>
        <v>23</v>
      </c>
      <c r="E8" s="13">
        <f>科技创新与推广!C8</f>
        <v>0</v>
      </c>
      <c r="F8" s="26">
        <f>农业公共服务专项!D8</f>
        <v>2.1</v>
      </c>
      <c r="G8" s="13">
        <f>美丽乡村发展!C8</f>
        <v>377.96000000000004</v>
      </c>
    </row>
    <row r="9" spans="1:7" ht="27.75" customHeight="1">
      <c r="A9" s="14">
        <v>4</v>
      </c>
      <c r="B9" s="36" t="s">
        <v>5</v>
      </c>
      <c r="C9" s="31">
        <f t="shared" si="0"/>
        <v>593.11</v>
      </c>
      <c r="D9" s="13">
        <f>'现代农业发展（市级）'!C10</f>
        <v>122</v>
      </c>
      <c r="E9" s="13">
        <f>科技创新与推广!C9</f>
        <v>85</v>
      </c>
      <c r="F9" s="26">
        <f>农业公共服务专项!C9</f>
        <v>37.9</v>
      </c>
      <c r="G9" s="13">
        <f>美丽乡村发展!C9</f>
        <v>348.21000000000004</v>
      </c>
    </row>
    <row r="10" spans="1:7" ht="27.75" customHeight="1">
      <c r="A10" s="14">
        <v>5</v>
      </c>
      <c r="B10" s="1" t="s">
        <v>6</v>
      </c>
      <c r="C10" s="31">
        <f t="shared" si="0"/>
        <v>433.9</v>
      </c>
      <c r="D10" s="13">
        <f>'现代农业发展（市级）'!C11</f>
        <v>220</v>
      </c>
      <c r="E10" s="13">
        <f>科技创新与推广!C10</f>
        <v>35</v>
      </c>
      <c r="F10" s="26">
        <f>农业公共服务专项!C10</f>
        <v>2.9</v>
      </c>
      <c r="G10" s="13">
        <f>美丽乡村发展!C10</f>
        <v>176</v>
      </c>
    </row>
    <row r="11" spans="1:7" ht="27.75" customHeight="1">
      <c r="A11" s="14">
        <v>6</v>
      </c>
      <c r="B11" s="1" t="s">
        <v>7</v>
      </c>
      <c r="C11" s="31">
        <f t="shared" si="0"/>
        <v>967.77</v>
      </c>
      <c r="D11" s="13">
        <f>'现代农业发展（市级）'!C12</f>
        <v>281</v>
      </c>
      <c r="E11" s="13">
        <f>科技创新与推广!C11</f>
        <v>20</v>
      </c>
      <c r="F11" s="26">
        <f>农业公共服务专项!C11</f>
        <v>11.4</v>
      </c>
      <c r="G11" s="13">
        <f>美丽乡村发展!C11</f>
        <v>655.37</v>
      </c>
    </row>
    <row r="12" spans="1:7" ht="27.75" customHeight="1">
      <c r="A12" s="31">
        <v>7</v>
      </c>
      <c r="B12" s="1" t="s">
        <v>21</v>
      </c>
      <c r="C12" s="31">
        <f t="shared" si="0"/>
        <v>257</v>
      </c>
      <c r="D12" s="13">
        <f>'现代农业发展（市级）'!C13</f>
        <v>130</v>
      </c>
      <c r="E12" s="13">
        <v>0</v>
      </c>
      <c r="F12" s="13">
        <f>农业公共服务专项!D12</f>
        <v>27</v>
      </c>
      <c r="G12" s="13">
        <f>美丽乡村发展!C12</f>
        <v>100</v>
      </c>
    </row>
    <row r="13" spans="1:7" ht="34.799999999999997" customHeight="1">
      <c r="A13" s="31">
        <v>8</v>
      </c>
      <c r="B13" s="31" t="s">
        <v>59</v>
      </c>
      <c r="C13" s="31">
        <f t="shared" si="0"/>
        <v>150</v>
      </c>
      <c r="D13" s="13">
        <f>'现代农业发展（市级）'!C14</f>
        <v>120</v>
      </c>
      <c r="E13" s="13">
        <f>科技创新与推广!C12</f>
        <v>30</v>
      </c>
      <c r="F13" s="13"/>
      <c r="G13" s="13"/>
    </row>
    <row r="14" spans="1:7" ht="28.2" customHeight="1">
      <c r="A14" s="31">
        <v>9</v>
      </c>
      <c r="B14" s="44" t="s">
        <v>80</v>
      </c>
      <c r="C14" s="31">
        <f t="shared" ref="C14:C15" si="2">SUM(D14:G14)</f>
        <v>20</v>
      </c>
      <c r="D14" s="13"/>
      <c r="E14" s="13">
        <f>科技创新与推广!C13</f>
        <v>20</v>
      </c>
      <c r="F14" s="13"/>
      <c r="G14" s="13"/>
    </row>
    <row r="15" spans="1:7" ht="26.4" customHeight="1">
      <c r="A15" s="31">
        <v>10</v>
      </c>
      <c r="B15" s="44" t="s">
        <v>81</v>
      </c>
      <c r="C15" s="31">
        <f t="shared" si="2"/>
        <v>20</v>
      </c>
      <c r="D15" s="13"/>
      <c r="E15" s="13">
        <f>科技创新与推广!C14</f>
        <v>20</v>
      </c>
      <c r="F15" s="13"/>
      <c r="G15" s="13"/>
    </row>
  </sheetData>
  <mergeCells count="3">
    <mergeCell ref="A4:B4"/>
    <mergeCell ref="A1:G1"/>
    <mergeCell ref="A7:A8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zoomScaleNormal="100" workbookViewId="0">
      <selection activeCell="M5" sqref="M5"/>
    </sheetView>
  </sheetViews>
  <sheetFormatPr defaultColWidth="9" defaultRowHeight="14.4"/>
  <cols>
    <col min="1" max="1" width="7.6640625" style="49" customWidth="1"/>
    <col min="2" max="2" width="15.88671875" style="49" customWidth="1"/>
    <col min="3" max="3" width="16.109375" style="49" customWidth="1"/>
    <col min="4" max="4" width="17.6640625" style="49" customWidth="1"/>
    <col min="5" max="6" width="13.77734375" style="49" customWidth="1"/>
    <col min="7" max="7" width="12.5546875" style="49" customWidth="1"/>
    <col min="8" max="8" width="14.5546875" style="49" customWidth="1"/>
    <col min="9" max="9" width="14.33203125" style="49" customWidth="1"/>
    <col min="10" max="10" width="15.33203125" style="49" customWidth="1"/>
    <col min="11" max="16384" width="9" style="49"/>
  </cols>
  <sheetData>
    <row r="1" spans="1:10" ht="50.25" customHeight="1">
      <c r="A1" s="80" t="s">
        <v>54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27" customHeight="1">
      <c r="A2" s="88"/>
      <c r="B2" s="88"/>
      <c r="C2" s="9"/>
      <c r="J2" s="49" t="s">
        <v>26</v>
      </c>
    </row>
    <row r="3" spans="1:10" ht="33" customHeight="1">
      <c r="A3" s="86" t="s">
        <v>18</v>
      </c>
      <c r="B3" s="85" t="s">
        <v>19</v>
      </c>
      <c r="C3" s="83" t="s">
        <v>17</v>
      </c>
      <c r="D3" s="83" t="s">
        <v>48</v>
      </c>
      <c r="E3" s="81" t="s">
        <v>56</v>
      </c>
      <c r="F3" s="76" t="s">
        <v>74</v>
      </c>
      <c r="G3" s="81" t="s">
        <v>58</v>
      </c>
      <c r="H3" s="77" t="s">
        <v>65</v>
      </c>
      <c r="I3" s="78"/>
      <c r="J3" s="79"/>
    </row>
    <row r="4" spans="1:10" ht="47.25" customHeight="1">
      <c r="A4" s="87"/>
      <c r="B4" s="85"/>
      <c r="C4" s="84"/>
      <c r="D4" s="84"/>
      <c r="E4" s="82"/>
      <c r="F4" s="76"/>
      <c r="G4" s="82"/>
      <c r="H4" s="41" t="s">
        <v>66</v>
      </c>
      <c r="I4" s="41" t="s">
        <v>68</v>
      </c>
      <c r="J4" s="26" t="s">
        <v>67</v>
      </c>
    </row>
    <row r="5" spans="1:10" ht="39" customHeight="1">
      <c r="A5" s="89" t="s">
        <v>9</v>
      </c>
      <c r="B5" s="91"/>
      <c r="C5" s="21">
        <f>C6+C7+C8+C10+C11+C12+C13+C14</f>
        <v>2600</v>
      </c>
      <c r="D5" s="21">
        <f>D6+D7+D8+D10+D11+D12+D13+D14</f>
        <v>100</v>
      </c>
      <c r="E5" s="21">
        <f t="shared" ref="E5:J5" si="0">E6+E7+E8+E10+E11+E12+E13+E14</f>
        <v>346</v>
      </c>
      <c r="F5" s="21">
        <f t="shared" si="0"/>
        <v>300</v>
      </c>
      <c r="G5" s="21">
        <f t="shared" si="0"/>
        <v>550</v>
      </c>
      <c r="H5" s="21">
        <f t="shared" si="0"/>
        <v>336</v>
      </c>
      <c r="I5" s="21">
        <f t="shared" si="0"/>
        <v>503</v>
      </c>
      <c r="J5" s="21">
        <f t="shared" si="0"/>
        <v>465</v>
      </c>
    </row>
    <row r="6" spans="1:10" s="59" customFormat="1" ht="26.25" customHeight="1">
      <c r="A6" s="41">
        <v>1</v>
      </c>
      <c r="B6" s="58" t="s">
        <v>12</v>
      </c>
      <c r="C6" s="21">
        <f>SUM(D6:J6)</f>
        <v>684</v>
      </c>
      <c r="D6" s="41">
        <v>60</v>
      </c>
      <c r="E6" s="24">
        <v>40</v>
      </c>
      <c r="F6" s="24">
        <v>15</v>
      </c>
      <c r="G6" s="24"/>
      <c r="H6" s="24">
        <v>170</v>
      </c>
      <c r="I6" s="24">
        <v>245</v>
      </c>
      <c r="J6" s="24">
        <v>154</v>
      </c>
    </row>
    <row r="7" spans="1:10" ht="26.25" customHeight="1">
      <c r="A7" s="44">
        <v>2</v>
      </c>
      <c r="B7" s="23" t="s">
        <v>3</v>
      </c>
      <c r="C7" s="21">
        <f t="shared" ref="C7:C14" si="1">SUM(D7:J7)</f>
        <v>530</v>
      </c>
      <c r="D7" s="44">
        <v>10</v>
      </c>
      <c r="E7" s="26">
        <v>43</v>
      </c>
      <c r="F7" s="26">
        <v>200</v>
      </c>
      <c r="G7" s="26"/>
      <c r="H7" s="26">
        <v>166</v>
      </c>
      <c r="I7" s="26">
        <v>111</v>
      </c>
      <c r="J7" s="26"/>
    </row>
    <row r="8" spans="1:10" ht="26.25" customHeight="1">
      <c r="A8" s="83">
        <v>3</v>
      </c>
      <c r="B8" s="23" t="s">
        <v>31</v>
      </c>
      <c r="C8" s="21">
        <f t="shared" si="1"/>
        <v>513</v>
      </c>
      <c r="D8" s="44">
        <v>15</v>
      </c>
      <c r="E8" s="26">
        <v>83</v>
      </c>
      <c r="F8" s="26">
        <v>40</v>
      </c>
      <c r="G8" s="26">
        <v>228</v>
      </c>
      <c r="H8" s="26"/>
      <c r="I8" s="26">
        <v>147</v>
      </c>
      <c r="J8" s="26"/>
    </row>
    <row r="9" spans="1:10" ht="26.25" customHeight="1">
      <c r="A9" s="84"/>
      <c r="B9" s="38" t="s">
        <v>30</v>
      </c>
      <c r="C9" s="21">
        <f t="shared" si="1"/>
        <v>23</v>
      </c>
      <c r="D9" s="44">
        <v>5</v>
      </c>
      <c r="E9" s="26">
        <v>3</v>
      </c>
      <c r="F9" s="26">
        <v>15</v>
      </c>
      <c r="G9" s="26"/>
      <c r="H9" s="26"/>
      <c r="I9" s="26"/>
      <c r="J9" s="26"/>
    </row>
    <row r="10" spans="1:10" ht="26.25" customHeight="1">
      <c r="A10" s="44">
        <v>4</v>
      </c>
      <c r="B10" s="21" t="s">
        <v>5</v>
      </c>
      <c r="C10" s="21">
        <f t="shared" si="1"/>
        <v>122</v>
      </c>
      <c r="D10" s="44">
        <v>5</v>
      </c>
      <c r="E10" s="26">
        <v>20</v>
      </c>
      <c r="F10" s="26">
        <v>15</v>
      </c>
      <c r="G10" s="26">
        <v>82</v>
      </c>
      <c r="H10" s="26"/>
      <c r="I10" s="26"/>
      <c r="J10" s="26"/>
    </row>
    <row r="11" spans="1:10" ht="26.25" customHeight="1">
      <c r="A11" s="44">
        <v>5</v>
      </c>
      <c r="B11" s="44" t="s">
        <v>6</v>
      </c>
      <c r="C11" s="21">
        <f t="shared" si="1"/>
        <v>220</v>
      </c>
      <c r="D11" s="44">
        <v>5</v>
      </c>
      <c r="E11" s="26">
        <v>15</v>
      </c>
      <c r="F11" s="26">
        <v>15</v>
      </c>
      <c r="G11" s="26"/>
      <c r="H11" s="26"/>
      <c r="I11" s="26"/>
      <c r="J11" s="26">
        <v>185</v>
      </c>
    </row>
    <row r="12" spans="1:10" ht="26.25" customHeight="1">
      <c r="A12" s="44">
        <v>6</v>
      </c>
      <c r="B12" s="44" t="s">
        <v>7</v>
      </c>
      <c r="C12" s="21">
        <f t="shared" si="1"/>
        <v>281</v>
      </c>
      <c r="D12" s="44">
        <v>5</v>
      </c>
      <c r="E12" s="26">
        <v>15</v>
      </c>
      <c r="F12" s="26">
        <v>15</v>
      </c>
      <c r="G12" s="26">
        <v>120</v>
      </c>
      <c r="H12" s="26"/>
      <c r="I12" s="26"/>
      <c r="J12" s="26">
        <v>126</v>
      </c>
    </row>
    <row r="13" spans="1:10" ht="26.25" customHeight="1">
      <c r="A13" s="44">
        <v>7</v>
      </c>
      <c r="B13" s="44" t="s">
        <v>29</v>
      </c>
      <c r="C13" s="21">
        <f t="shared" si="1"/>
        <v>130</v>
      </c>
      <c r="D13" s="44"/>
      <c r="E13" s="26">
        <v>130</v>
      </c>
      <c r="F13" s="26"/>
      <c r="G13" s="26"/>
      <c r="H13" s="26"/>
      <c r="I13" s="26"/>
      <c r="J13" s="26"/>
    </row>
    <row r="14" spans="1:10" ht="26.25" customHeight="1">
      <c r="A14" s="44">
        <v>8</v>
      </c>
      <c r="B14" s="44" t="s">
        <v>60</v>
      </c>
      <c r="C14" s="21">
        <f t="shared" si="1"/>
        <v>120</v>
      </c>
      <c r="D14" s="44"/>
      <c r="E14" s="26"/>
      <c r="F14" s="26"/>
      <c r="G14" s="26">
        <v>120</v>
      </c>
      <c r="H14" s="26"/>
      <c r="I14" s="26"/>
      <c r="J14" s="26"/>
    </row>
    <row r="15" spans="1:10" ht="31.8" customHeight="1">
      <c r="A15" s="89" t="s">
        <v>20</v>
      </c>
      <c r="B15" s="90"/>
      <c r="C15" s="91"/>
      <c r="D15" s="44" t="s">
        <v>49</v>
      </c>
      <c r="E15" s="26" t="s">
        <v>76</v>
      </c>
      <c r="F15" s="26" t="s">
        <v>75</v>
      </c>
      <c r="G15" s="26" t="s">
        <v>61</v>
      </c>
      <c r="H15" s="26" t="s">
        <v>69</v>
      </c>
      <c r="I15" s="74" t="s">
        <v>70</v>
      </c>
      <c r="J15" s="75"/>
    </row>
    <row r="16" spans="1:10" ht="31.8" customHeight="1"/>
  </sheetData>
  <mergeCells count="14">
    <mergeCell ref="I15:J15"/>
    <mergeCell ref="F3:F4"/>
    <mergeCell ref="H3:J3"/>
    <mergeCell ref="A1:J1"/>
    <mergeCell ref="G3:G4"/>
    <mergeCell ref="E3:E4"/>
    <mergeCell ref="D3:D4"/>
    <mergeCell ref="C3:C4"/>
    <mergeCell ref="B3:B4"/>
    <mergeCell ref="A3:A4"/>
    <mergeCell ref="A2:B2"/>
    <mergeCell ref="A15:C15"/>
    <mergeCell ref="A5:B5"/>
    <mergeCell ref="A8:A9"/>
  </mergeCells>
  <phoneticPr fontId="1" type="noConversion"/>
  <printOptions horizontalCentered="1"/>
  <pageMargins left="0.43307086614173229" right="0.23622047244094491" top="0.43307086614173229" bottom="0.27559055118110237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zoomScale="90" zoomScaleNormal="90" workbookViewId="0">
      <selection activeCell="G3" sqref="G3"/>
    </sheetView>
  </sheetViews>
  <sheetFormatPr defaultColWidth="9" defaultRowHeight="14.4"/>
  <cols>
    <col min="1" max="1" width="6.21875" style="16" customWidth="1"/>
    <col min="2" max="2" width="18.33203125" style="16" customWidth="1"/>
    <col min="3" max="3" width="20.33203125" style="16" customWidth="1"/>
    <col min="4" max="4" width="15.77734375" style="16" customWidth="1"/>
    <col min="5" max="5" width="22.77734375" style="17" customWidth="1"/>
    <col min="6" max="6" width="13.77734375" style="60" customWidth="1"/>
    <col min="7" max="7" width="14.21875" style="16" customWidth="1"/>
    <col min="8" max="9" width="9" style="16" customWidth="1"/>
    <col min="10" max="16384" width="9" style="16"/>
  </cols>
  <sheetData>
    <row r="1" spans="1:8" ht="72.599999999999994" customHeight="1">
      <c r="A1" s="80" t="s">
        <v>39</v>
      </c>
      <c r="B1" s="80"/>
      <c r="C1" s="80"/>
      <c r="D1" s="80"/>
      <c r="E1" s="80"/>
      <c r="F1" s="80"/>
      <c r="G1" s="80"/>
    </row>
    <row r="2" spans="1:8" ht="27" customHeight="1">
      <c r="C2" s="11"/>
      <c r="D2" s="11"/>
      <c r="G2" s="61" t="s">
        <v>16</v>
      </c>
    </row>
    <row r="3" spans="1:8" ht="63" customHeight="1">
      <c r="A3" s="42" t="s">
        <v>10</v>
      </c>
      <c r="B3" s="42" t="s">
        <v>11</v>
      </c>
      <c r="C3" s="43" t="s">
        <v>14</v>
      </c>
      <c r="D3" s="46" t="s">
        <v>42</v>
      </c>
      <c r="E3" s="41" t="s">
        <v>40</v>
      </c>
      <c r="F3" s="41" t="s">
        <v>72</v>
      </c>
      <c r="G3" s="41" t="s">
        <v>73</v>
      </c>
    </row>
    <row r="4" spans="1:8" ht="39" customHeight="1">
      <c r="A4" s="93" t="s">
        <v>9</v>
      </c>
      <c r="B4" s="93"/>
      <c r="C4" s="43">
        <f>C5+C6+C7+C9+C10+C11+C12+C13+C14</f>
        <v>745</v>
      </c>
      <c r="D4" s="52">
        <f t="shared" ref="D4:G4" si="0">D5+D6+D7+D9+D10+D11+D12+D13+D14</f>
        <v>170</v>
      </c>
      <c r="E4" s="52">
        <f t="shared" si="0"/>
        <v>225</v>
      </c>
      <c r="F4" s="52">
        <f t="shared" si="0"/>
        <v>30</v>
      </c>
      <c r="G4" s="52">
        <f t="shared" si="0"/>
        <v>320</v>
      </c>
    </row>
    <row r="5" spans="1:8" s="17" customFormat="1" ht="26.25" customHeight="1">
      <c r="A5" s="3">
        <v>1</v>
      </c>
      <c r="B5" s="4" t="s">
        <v>12</v>
      </c>
      <c r="C5" s="32">
        <f>SUM(D5:G5)</f>
        <v>300</v>
      </c>
      <c r="D5" s="37">
        <v>130</v>
      </c>
      <c r="E5" s="8">
        <v>135</v>
      </c>
      <c r="F5" s="62"/>
      <c r="G5" s="62">
        <v>35</v>
      </c>
    </row>
    <row r="6" spans="1:8" ht="26.25" customHeight="1">
      <c r="A6" s="2">
        <v>2</v>
      </c>
      <c r="B6" s="23" t="s">
        <v>3</v>
      </c>
      <c r="C6" s="37">
        <f t="shared" ref="C6:C14" si="1">SUM(D6:G6)</f>
        <v>170</v>
      </c>
      <c r="D6" s="37">
        <v>30</v>
      </c>
      <c r="E6" s="8">
        <v>50</v>
      </c>
      <c r="F6" s="63"/>
      <c r="G6" s="63">
        <v>90</v>
      </c>
      <c r="H6"/>
    </row>
    <row r="7" spans="1:8" ht="26.25" customHeight="1">
      <c r="A7" s="94">
        <v>3</v>
      </c>
      <c r="B7" s="23" t="s">
        <v>31</v>
      </c>
      <c r="C7" s="37">
        <f t="shared" si="1"/>
        <v>65</v>
      </c>
      <c r="D7" s="37"/>
      <c r="E7" s="8">
        <v>20</v>
      </c>
      <c r="F7" s="63">
        <v>30</v>
      </c>
      <c r="G7" s="63">
        <v>15</v>
      </c>
    </row>
    <row r="8" spans="1:8" ht="26.25" customHeight="1">
      <c r="A8" s="95"/>
      <c r="B8" s="38" t="s">
        <v>30</v>
      </c>
      <c r="C8" s="37">
        <f t="shared" si="1"/>
        <v>0</v>
      </c>
      <c r="D8" s="37"/>
      <c r="E8" s="8"/>
      <c r="F8" s="63"/>
      <c r="G8" s="63"/>
    </row>
    <row r="9" spans="1:8" ht="26.25" customHeight="1">
      <c r="A9" s="2">
        <v>4</v>
      </c>
      <c r="B9" s="21" t="s">
        <v>5</v>
      </c>
      <c r="C9" s="37">
        <f t="shared" si="1"/>
        <v>85</v>
      </c>
      <c r="D9" s="37">
        <v>5</v>
      </c>
      <c r="E9" s="8">
        <v>20</v>
      </c>
      <c r="F9" s="63"/>
      <c r="G9" s="63">
        <v>60</v>
      </c>
    </row>
    <row r="10" spans="1:8" ht="26.25" customHeight="1">
      <c r="A10" s="2">
        <v>5</v>
      </c>
      <c r="B10" s="15" t="s">
        <v>6</v>
      </c>
      <c r="C10" s="37">
        <f t="shared" si="1"/>
        <v>35</v>
      </c>
      <c r="D10" s="37"/>
      <c r="E10" s="8"/>
      <c r="F10" s="63"/>
      <c r="G10" s="63">
        <v>35</v>
      </c>
    </row>
    <row r="11" spans="1:8" ht="26.25" customHeight="1">
      <c r="A11" s="2">
        <v>6</v>
      </c>
      <c r="B11" s="15" t="s">
        <v>7</v>
      </c>
      <c r="C11" s="37">
        <f t="shared" si="1"/>
        <v>20</v>
      </c>
      <c r="D11" s="37">
        <v>5</v>
      </c>
      <c r="E11" s="8"/>
      <c r="F11" s="63"/>
      <c r="G11" s="63">
        <v>15</v>
      </c>
    </row>
    <row r="12" spans="1:8" ht="26.25" customHeight="1">
      <c r="A12" s="51">
        <v>7</v>
      </c>
      <c r="B12" s="44" t="s">
        <v>60</v>
      </c>
      <c r="C12" s="37">
        <f t="shared" si="1"/>
        <v>30</v>
      </c>
      <c r="D12" s="37"/>
      <c r="E12" s="8"/>
      <c r="F12" s="63"/>
      <c r="G12" s="63">
        <v>30</v>
      </c>
    </row>
    <row r="13" spans="1:8" ht="26.25" customHeight="1">
      <c r="A13" s="51">
        <v>8</v>
      </c>
      <c r="B13" s="44" t="s">
        <v>80</v>
      </c>
      <c r="C13" s="37">
        <f t="shared" si="1"/>
        <v>20</v>
      </c>
      <c r="D13" s="37"/>
      <c r="E13" s="8"/>
      <c r="F13" s="63"/>
      <c r="G13" s="64">
        <v>20</v>
      </c>
    </row>
    <row r="14" spans="1:8" ht="26.25" customHeight="1">
      <c r="A14" s="51">
        <v>9</v>
      </c>
      <c r="B14" s="44" t="s">
        <v>81</v>
      </c>
      <c r="C14" s="37">
        <f t="shared" si="1"/>
        <v>20</v>
      </c>
      <c r="D14" s="37"/>
      <c r="E14" s="8"/>
      <c r="F14" s="63"/>
      <c r="G14" s="64">
        <v>20</v>
      </c>
    </row>
    <row r="15" spans="1:8" ht="40.5" customHeight="1">
      <c r="A15" s="92" t="s">
        <v>22</v>
      </c>
      <c r="B15" s="92"/>
      <c r="C15" s="92"/>
      <c r="D15" s="45" t="s">
        <v>43</v>
      </c>
      <c r="E15" s="41" t="s">
        <v>41</v>
      </c>
      <c r="F15" s="96" t="s">
        <v>61</v>
      </c>
      <c r="G15" s="97"/>
    </row>
  </sheetData>
  <mergeCells count="5">
    <mergeCell ref="A15:C15"/>
    <mergeCell ref="A4:B4"/>
    <mergeCell ref="A7:A8"/>
    <mergeCell ref="A1:G1"/>
    <mergeCell ref="F15:G15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G10" sqref="G10"/>
    </sheetView>
  </sheetViews>
  <sheetFormatPr defaultColWidth="9" defaultRowHeight="14.4"/>
  <cols>
    <col min="1" max="1" width="5" style="18" customWidth="1"/>
    <col min="2" max="2" width="21" style="18" customWidth="1"/>
    <col min="3" max="3" width="17.21875" style="18" customWidth="1"/>
    <col min="4" max="5" width="24.44140625" style="18" customWidth="1"/>
    <col min="6" max="6" width="24.33203125" style="18" customWidth="1"/>
    <col min="7" max="16384" width="9" style="18"/>
  </cols>
  <sheetData>
    <row r="1" spans="1:6" s="49" customFormat="1" ht="52.8" customHeight="1">
      <c r="A1" s="98" t="s">
        <v>44</v>
      </c>
      <c r="B1" s="98"/>
      <c r="C1" s="98"/>
      <c r="D1" s="98"/>
      <c r="E1" s="98"/>
      <c r="F1" s="98"/>
    </row>
    <row r="2" spans="1:6" ht="33.75" customHeight="1">
      <c r="B2" s="19"/>
      <c r="C2" s="19"/>
      <c r="F2" s="28" t="s">
        <v>26</v>
      </c>
    </row>
    <row r="3" spans="1:6" ht="37.5" customHeight="1">
      <c r="A3" s="26" t="s">
        <v>0</v>
      </c>
      <c r="B3" s="25" t="s">
        <v>8</v>
      </c>
      <c r="C3" s="20" t="s">
        <v>1</v>
      </c>
      <c r="D3" s="26" t="s">
        <v>45</v>
      </c>
      <c r="E3" s="66" t="s">
        <v>89</v>
      </c>
      <c r="F3" s="47" t="s">
        <v>47</v>
      </c>
    </row>
    <row r="4" spans="1:6" ht="33" customHeight="1">
      <c r="A4" s="74" t="s">
        <v>1</v>
      </c>
      <c r="B4" s="75"/>
      <c r="C4" s="26">
        <f>SUM(D4:F4)</f>
        <v>245</v>
      </c>
      <c r="D4" s="47">
        <f>D5+D6+D7+D9+D10+D11+D12</f>
        <v>77</v>
      </c>
      <c r="E4" s="67">
        <f>E5+E6+E7+E9+E10+E11+E12</f>
        <v>123</v>
      </c>
      <c r="F4" s="47">
        <f>F5+F6+F7+F9+F10+F11+F12</f>
        <v>45</v>
      </c>
    </row>
    <row r="5" spans="1:6" ht="33" customHeight="1">
      <c r="A5" s="47">
        <v>1</v>
      </c>
      <c r="B5" s="34" t="s">
        <v>2</v>
      </c>
      <c r="C5" s="26">
        <f>SUM(D5:F5)</f>
        <v>79.5</v>
      </c>
      <c r="D5" s="47">
        <v>9.5</v>
      </c>
      <c r="E5" s="67">
        <v>55</v>
      </c>
      <c r="F5" s="47">
        <v>15</v>
      </c>
    </row>
    <row r="6" spans="1:6" ht="33" customHeight="1">
      <c r="A6" s="47">
        <v>2</v>
      </c>
      <c r="B6" s="26" t="s">
        <v>3</v>
      </c>
      <c r="C6" s="26">
        <f t="shared" ref="C6:C12" si="0">SUM(D6:F6)</f>
        <v>39.4</v>
      </c>
      <c r="D6" s="47">
        <v>20.3</v>
      </c>
      <c r="E6" s="67">
        <v>7.1</v>
      </c>
      <c r="F6" s="47">
        <v>12</v>
      </c>
    </row>
    <row r="7" spans="1:6" ht="33" customHeight="1">
      <c r="A7" s="99">
        <v>3</v>
      </c>
      <c r="B7" s="26" t="s">
        <v>4</v>
      </c>
      <c r="C7" s="26">
        <f t="shared" si="0"/>
        <v>46.9</v>
      </c>
      <c r="D7" s="47">
        <v>8.5</v>
      </c>
      <c r="E7" s="67">
        <v>26.4</v>
      </c>
      <c r="F7" s="47">
        <v>12</v>
      </c>
    </row>
    <row r="8" spans="1:6" ht="33" customHeight="1">
      <c r="A8" s="100"/>
      <c r="B8" s="40" t="s">
        <v>32</v>
      </c>
      <c r="C8" s="26">
        <f t="shared" si="0"/>
        <v>3.1</v>
      </c>
      <c r="D8" s="47">
        <v>2.1</v>
      </c>
      <c r="E8" s="67">
        <v>1</v>
      </c>
      <c r="F8" s="47"/>
    </row>
    <row r="9" spans="1:6" ht="33" customHeight="1">
      <c r="A9" s="47">
        <v>4</v>
      </c>
      <c r="B9" s="26" t="s">
        <v>5</v>
      </c>
      <c r="C9" s="26">
        <f t="shared" si="0"/>
        <v>37.9</v>
      </c>
      <c r="D9" s="47">
        <v>8.9</v>
      </c>
      <c r="E9" s="67">
        <v>27.5</v>
      </c>
      <c r="F9" s="47">
        <v>1.5</v>
      </c>
    </row>
    <row r="10" spans="1:6" ht="33" customHeight="1">
      <c r="A10" s="47">
        <v>5</v>
      </c>
      <c r="B10" s="26" t="s">
        <v>6</v>
      </c>
      <c r="C10" s="26">
        <f t="shared" si="0"/>
        <v>2.9</v>
      </c>
      <c r="D10" s="47">
        <v>1.4</v>
      </c>
      <c r="E10" s="67"/>
      <c r="F10" s="47">
        <v>1.5</v>
      </c>
    </row>
    <row r="11" spans="1:6" ht="33" customHeight="1">
      <c r="A11" s="47">
        <v>6</v>
      </c>
      <c r="B11" s="26" t="s">
        <v>7</v>
      </c>
      <c r="C11" s="26">
        <f t="shared" si="0"/>
        <v>11.4</v>
      </c>
      <c r="D11" s="47">
        <v>1.4</v>
      </c>
      <c r="E11" s="67">
        <v>7</v>
      </c>
      <c r="F11" s="47">
        <v>3</v>
      </c>
    </row>
    <row r="12" spans="1:6" ht="33" customHeight="1">
      <c r="A12" s="47">
        <v>7</v>
      </c>
      <c r="B12" s="26" t="s">
        <v>33</v>
      </c>
      <c r="C12" s="26">
        <f t="shared" si="0"/>
        <v>27</v>
      </c>
      <c r="D12" s="47">
        <v>27</v>
      </c>
      <c r="E12" s="67"/>
      <c r="F12" s="47"/>
    </row>
    <row r="13" spans="1:6" ht="33" customHeight="1">
      <c r="A13" s="101" t="s">
        <v>34</v>
      </c>
      <c r="B13" s="101"/>
      <c r="C13" s="101"/>
      <c r="D13" s="50" t="s">
        <v>46</v>
      </c>
      <c r="E13" s="50"/>
      <c r="F13" s="47" t="s">
        <v>41</v>
      </c>
    </row>
  </sheetData>
  <mergeCells count="4">
    <mergeCell ref="A1:F1"/>
    <mergeCell ref="A4:B4"/>
    <mergeCell ref="A7:A8"/>
    <mergeCell ref="A13:C13"/>
  </mergeCells>
  <phoneticPr fontId="1" type="noConversion"/>
  <printOptions horizontalCentered="1"/>
  <pageMargins left="0.19685039370078741" right="0.15748031496062992" top="0.35433070866141736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N3" sqref="N3"/>
    </sheetView>
  </sheetViews>
  <sheetFormatPr defaultColWidth="9" defaultRowHeight="14.4"/>
  <cols>
    <col min="1" max="1" width="5" style="49" customWidth="1"/>
    <col min="2" max="2" width="13.77734375" style="49" customWidth="1"/>
    <col min="3" max="3" width="11.21875" style="49" customWidth="1"/>
    <col min="4" max="4" width="11.88671875" style="49" customWidth="1"/>
    <col min="5" max="5" width="12.109375" style="49" customWidth="1"/>
    <col min="6" max="6" width="13.88671875" style="49" customWidth="1"/>
    <col min="7" max="7" width="13.77734375" style="49" customWidth="1"/>
    <col min="8" max="8" width="12.88671875" style="49" customWidth="1"/>
    <col min="9" max="9" width="14.5546875" style="49" customWidth="1"/>
    <col min="10" max="10" width="11.44140625" style="49" customWidth="1"/>
    <col min="11" max="11" width="14.5546875" style="49" customWidth="1"/>
    <col min="12" max="12" width="12.109375" style="49" customWidth="1"/>
    <col min="13" max="16384" width="9" style="49"/>
  </cols>
  <sheetData>
    <row r="1" spans="1:12" ht="43.8" customHeight="1">
      <c r="A1" s="98" t="s">
        <v>38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</row>
    <row r="2" spans="1:12" ht="33.75" customHeight="1">
      <c r="B2" s="54"/>
      <c r="C2" s="54"/>
      <c r="D2" s="54"/>
      <c r="L2" s="48" t="s">
        <v>26</v>
      </c>
    </row>
    <row r="3" spans="1:12" ht="57.6" customHeight="1">
      <c r="A3" s="26" t="s">
        <v>0</v>
      </c>
      <c r="B3" s="25" t="s">
        <v>8</v>
      </c>
      <c r="C3" s="20" t="s">
        <v>1</v>
      </c>
      <c r="D3" s="20" t="s">
        <v>37</v>
      </c>
      <c r="E3" s="26" t="s">
        <v>36</v>
      </c>
      <c r="F3" s="26" t="s">
        <v>62</v>
      </c>
      <c r="G3" s="26" t="s">
        <v>63</v>
      </c>
      <c r="H3" s="26" t="s">
        <v>51</v>
      </c>
      <c r="I3" s="26" t="s">
        <v>57</v>
      </c>
      <c r="J3" s="65" t="s">
        <v>86</v>
      </c>
      <c r="K3" s="68" t="s">
        <v>90</v>
      </c>
      <c r="L3" s="26" t="s">
        <v>52</v>
      </c>
    </row>
    <row r="4" spans="1:12" ht="33" customHeight="1">
      <c r="A4" s="74" t="s">
        <v>1</v>
      </c>
      <c r="B4" s="75"/>
      <c r="C4" s="26">
        <f t="shared" ref="C4:C12" si="0">SUM(D4:L4)</f>
        <v>3947</v>
      </c>
      <c r="D4" s="26">
        <f>D5+D6+D7+D9+D10+D11+D12</f>
        <v>20</v>
      </c>
      <c r="E4" s="26">
        <f>E5+E6+E7+E9+E10+E11+E12</f>
        <v>252</v>
      </c>
      <c r="F4" s="26">
        <f>F5+F6+F7+F9+F10+F11+F12</f>
        <v>615</v>
      </c>
      <c r="G4" s="26">
        <f>G5+G6+G7+G9+G10+G11+G12</f>
        <v>1385</v>
      </c>
      <c r="H4" s="26">
        <f t="shared" ref="H4" si="1">H5+H6+H7+H9+H10+H11+H12</f>
        <v>70</v>
      </c>
      <c r="I4" s="26">
        <f>I5+I6+I7+I9+I10+I11+I12</f>
        <v>920</v>
      </c>
      <c r="J4" s="65">
        <f t="shared" ref="J4:K4" si="2">J5+J6+J7+J9+J10+J11+J12</f>
        <v>20</v>
      </c>
      <c r="K4" s="65">
        <f t="shared" si="2"/>
        <v>600</v>
      </c>
      <c r="L4" s="26">
        <f>L5+L6+L7+L9+L10+L11+L12</f>
        <v>65</v>
      </c>
    </row>
    <row r="5" spans="1:12" ht="33" customHeight="1">
      <c r="A5" s="26">
        <v>1</v>
      </c>
      <c r="B5" s="55" t="s">
        <v>2</v>
      </c>
      <c r="C5" s="26">
        <f t="shared" si="0"/>
        <v>734.03</v>
      </c>
      <c r="D5" s="26"/>
      <c r="E5" s="26">
        <v>32</v>
      </c>
      <c r="F5" s="26">
        <v>400</v>
      </c>
      <c r="G5" s="26">
        <v>146.03</v>
      </c>
      <c r="H5" s="26"/>
      <c r="I5" s="26">
        <v>120</v>
      </c>
      <c r="J5" s="65"/>
      <c r="K5" s="65"/>
      <c r="L5" s="26">
        <v>36</v>
      </c>
    </row>
    <row r="6" spans="1:12" ht="33" customHeight="1">
      <c r="A6" s="26">
        <v>2</v>
      </c>
      <c r="B6" s="26" t="s">
        <v>3</v>
      </c>
      <c r="C6" s="26">
        <f t="shared" si="0"/>
        <v>596.15</v>
      </c>
      <c r="D6" s="26">
        <v>20</v>
      </c>
      <c r="E6" s="26">
        <v>52</v>
      </c>
      <c r="F6" s="26">
        <v>215</v>
      </c>
      <c r="G6" s="26">
        <v>103.15</v>
      </c>
      <c r="H6" s="26"/>
      <c r="I6" s="26">
        <v>200</v>
      </c>
      <c r="J6" s="65"/>
      <c r="K6" s="65"/>
      <c r="L6" s="26">
        <v>6</v>
      </c>
    </row>
    <row r="7" spans="1:12" ht="33" customHeight="1">
      <c r="A7" s="105">
        <v>3</v>
      </c>
      <c r="B7" s="26" t="s">
        <v>4</v>
      </c>
      <c r="C7" s="26">
        <f t="shared" si="0"/>
        <v>1337.24</v>
      </c>
      <c r="D7" s="26"/>
      <c r="E7" s="26">
        <v>82</v>
      </c>
      <c r="F7" s="26"/>
      <c r="G7" s="26">
        <v>649.24</v>
      </c>
      <c r="H7" s="26"/>
      <c r="I7" s="26">
        <v>300</v>
      </c>
      <c r="J7" s="65"/>
      <c r="K7" s="65">
        <v>300</v>
      </c>
      <c r="L7" s="26">
        <v>6</v>
      </c>
    </row>
    <row r="8" spans="1:12" ht="33" customHeight="1">
      <c r="A8" s="106"/>
      <c r="B8" s="40" t="s">
        <v>32</v>
      </c>
      <c r="C8" s="26">
        <f t="shared" si="0"/>
        <v>377.96000000000004</v>
      </c>
      <c r="D8" s="26"/>
      <c r="E8" s="26">
        <v>34</v>
      </c>
      <c r="F8" s="26"/>
      <c r="G8" s="26">
        <v>142.96</v>
      </c>
      <c r="H8" s="26"/>
      <c r="I8" s="26">
        <v>200</v>
      </c>
      <c r="J8" s="65"/>
      <c r="K8" s="65"/>
      <c r="L8" s="26">
        <v>1</v>
      </c>
    </row>
    <row r="9" spans="1:12" ht="33" customHeight="1">
      <c r="A9" s="26">
        <v>4</v>
      </c>
      <c r="B9" s="26" t="s">
        <v>5</v>
      </c>
      <c r="C9" s="26">
        <f t="shared" si="0"/>
        <v>348.21000000000004</v>
      </c>
      <c r="D9" s="26"/>
      <c r="E9" s="26">
        <v>32</v>
      </c>
      <c r="F9" s="26"/>
      <c r="G9" s="26">
        <v>190.21</v>
      </c>
      <c r="H9" s="26"/>
      <c r="I9" s="26">
        <v>120</v>
      </c>
      <c r="J9" s="65"/>
      <c r="K9" s="65"/>
      <c r="L9" s="26">
        <v>6</v>
      </c>
    </row>
    <row r="10" spans="1:12" ht="33" customHeight="1">
      <c r="A10" s="26">
        <v>5</v>
      </c>
      <c r="B10" s="26" t="s">
        <v>6</v>
      </c>
      <c r="C10" s="26">
        <f t="shared" si="0"/>
        <v>176</v>
      </c>
      <c r="D10" s="26"/>
      <c r="E10" s="26">
        <v>34</v>
      </c>
      <c r="F10" s="26"/>
      <c r="G10" s="26"/>
      <c r="H10" s="26"/>
      <c r="I10" s="26">
        <v>140</v>
      </c>
      <c r="J10" s="65"/>
      <c r="K10" s="65"/>
      <c r="L10" s="26">
        <v>2</v>
      </c>
    </row>
    <row r="11" spans="1:12" ht="33" customHeight="1">
      <c r="A11" s="26">
        <v>6</v>
      </c>
      <c r="B11" s="26" t="s">
        <v>7</v>
      </c>
      <c r="C11" s="26">
        <f t="shared" si="0"/>
        <v>655.37</v>
      </c>
      <c r="D11" s="26"/>
      <c r="E11" s="26">
        <v>16</v>
      </c>
      <c r="F11" s="26"/>
      <c r="G11" s="26">
        <v>296.37</v>
      </c>
      <c r="H11" s="26"/>
      <c r="I11" s="26">
        <v>40</v>
      </c>
      <c r="J11" s="65"/>
      <c r="K11" s="65">
        <v>300</v>
      </c>
      <c r="L11" s="26">
        <v>3</v>
      </c>
    </row>
    <row r="12" spans="1:12" ht="33" customHeight="1">
      <c r="A12" s="26">
        <v>7</v>
      </c>
      <c r="B12" s="26" t="s">
        <v>33</v>
      </c>
      <c r="C12" s="26">
        <f t="shared" si="0"/>
        <v>100</v>
      </c>
      <c r="D12" s="26"/>
      <c r="E12" s="53">
        <v>4</v>
      </c>
      <c r="F12" s="53"/>
      <c r="G12" s="53"/>
      <c r="H12" s="26">
        <v>70</v>
      </c>
      <c r="I12" s="26"/>
      <c r="J12" s="65">
        <v>20</v>
      </c>
      <c r="K12" s="65"/>
      <c r="L12" s="26">
        <v>6</v>
      </c>
    </row>
    <row r="13" spans="1:12" ht="33" customHeight="1">
      <c r="A13" s="76" t="s">
        <v>34</v>
      </c>
      <c r="B13" s="76"/>
      <c r="C13" s="76"/>
      <c r="D13" s="102" t="s">
        <v>35</v>
      </c>
      <c r="E13" s="103"/>
      <c r="F13" s="104"/>
      <c r="G13" s="56" t="s">
        <v>64</v>
      </c>
      <c r="H13" s="76" t="s">
        <v>50</v>
      </c>
      <c r="I13" s="76"/>
      <c r="J13" s="65" t="s">
        <v>87</v>
      </c>
      <c r="K13" s="65" t="s">
        <v>88</v>
      </c>
      <c r="L13" s="26" t="s">
        <v>53</v>
      </c>
    </row>
  </sheetData>
  <mergeCells count="6">
    <mergeCell ref="A1:L1"/>
    <mergeCell ref="H13:I13"/>
    <mergeCell ref="D13:F13"/>
    <mergeCell ref="A4:B4"/>
    <mergeCell ref="A13:C13"/>
    <mergeCell ref="A7:A8"/>
  </mergeCells>
  <phoneticPr fontId="1" type="noConversion"/>
  <printOptions horizontalCentered="1"/>
  <pageMargins left="0.19685039370078741" right="0.16" top="0.35433070866141736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zoomScaleNormal="100" workbookViewId="0">
      <selection activeCell="I12" sqref="I12"/>
    </sheetView>
  </sheetViews>
  <sheetFormatPr defaultColWidth="9" defaultRowHeight="14.4"/>
  <cols>
    <col min="1" max="1" width="7.6640625" style="49" customWidth="1"/>
    <col min="2" max="2" width="20.88671875" style="49" customWidth="1"/>
    <col min="3" max="3" width="16.109375" style="49" customWidth="1"/>
    <col min="4" max="4" width="14.5546875" style="49" customWidth="1"/>
    <col min="5" max="5" width="15.33203125" style="49" customWidth="1"/>
    <col min="6" max="6" width="14.88671875" style="49" customWidth="1"/>
    <col min="7" max="7" width="9" style="49"/>
    <col min="8" max="8" width="13.33203125" style="49" customWidth="1"/>
    <col min="9" max="16384" width="9" style="49"/>
  </cols>
  <sheetData>
    <row r="1" spans="1:8" ht="50.25" customHeight="1">
      <c r="A1" s="80" t="s">
        <v>83</v>
      </c>
      <c r="B1" s="80"/>
      <c r="C1" s="80"/>
      <c r="D1" s="80"/>
      <c r="E1" s="80"/>
      <c r="F1" s="80"/>
      <c r="G1" s="80"/>
      <c r="H1" s="80"/>
    </row>
    <row r="2" spans="1:8" ht="27" customHeight="1">
      <c r="A2" s="88"/>
      <c r="B2" s="88"/>
      <c r="C2" s="9"/>
      <c r="G2" s="108" t="s">
        <v>16</v>
      </c>
      <c r="H2" s="108"/>
    </row>
    <row r="3" spans="1:8" ht="33" customHeight="1">
      <c r="A3" s="85" t="s">
        <v>0</v>
      </c>
      <c r="B3" s="110" t="s">
        <v>82</v>
      </c>
      <c r="C3" s="83" t="s">
        <v>1</v>
      </c>
      <c r="D3" s="109" t="s">
        <v>65</v>
      </c>
      <c r="E3" s="109"/>
      <c r="F3" s="76" t="s">
        <v>56</v>
      </c>
      <c r="G3" s="109" t="s">
        <v>58</v>
      </c>
      <c r="H3" s="76" t="s">
        <v>79</v>
      </c>
    </row>
    <row r="4" spans="1:8" ht="47.25" customHeight="1">
      <c r="A4" s="85"/>
      <c r="B4" s="111"/>
      <c r="C4" s="84"/>
      <c r="D4" s="41" t="s">
        <v>66</v>
      </c>
      <c r="E4" s="26" t="s">
        <v>67</v>
      </c>
      <c r="F4" s="76"/>
      <c r="G4" s="109"/>
      <c r="H4" s="76"/>
    </row>
    <row r="5" spans="1:8" ht="39" customHeight="1">
      <c r="A5" s="89" t="s">
        <v>9</v>
      </c>
      <c r="B5" s="91"/>
      <c r="C5" s="21">
        <f>SUM(D5:H5)</f>
        <v>858</v>
      </c>
      <c r="D5" s="44">
        <f>SUM(D6:D11)</f>
        <v>311</v>
      </c>
      <c r="E5" s="44">
        <f>SUM(E6:E11)</f>
        <v>427</v>
      </c>
      <c r="F5" s="44">
        <f t="shared" ref="F5" si="0">SUM(F6:F11)</f>
        <v>17</v>
      </c>
      <c r="G5" s="44">
        <f>SUM(G6:G11)</f>
        <v>50</v>
      </c>
      <c r="H5" s="44">
        <f>SUM(H6:H11)</f>
        <v>53</v>
      </c>
    </row>
    <row r="6" spans="1:8" ht="26.25" customHeight="1">
      <c r="A6" s="44">
        <v>1</v>
      </c>
      <c r="B6" s="23" t="s">
        <v>3</v>
      </c>
      <c r="C6" s="21">
        <f t="shared" ref="C6:C11" si="1">SUM(D6:H6)</f>
        <v>300</v>
      </c>
      <c r="D6" s="26">
        <v>113</v>
      </c>
      <c r="E6" s="26">
        <v>187</v>
      </c>
      <c r="F6" s="26"/>
      <c r="G6" s="26"/>
      <c r="H6" s="26"/>
    </row>
    <row r="7" spans="1:8" ht="26.25" customHeight="1">
      <c r="A7" s="57">
        <v>2</v>
      </c>
      <c r="B7" s="23" t="s">
        <v>31</v>
      </c>
      <c r="C7" s="21">
        <f t="shared" si="1"/>
        <v>300</v>
      </c>
      <c r="D7" s="26">
        <v>180</v>
      </c>
      <c r="E7" s="26">
        <v>108</v>
      </c>
      <c r="F7" s="26"/>
      <c r="G7" s="26">
        <v>12</v>
      </c>
      <c r="H7" s="26"/>
    </row>
    <row r="8" spans="1:8" ht="26.25" customHeight="1">
      <c r="A8" s="44">
        <v>3</v>
      </c>
      <c r="B8" s="44" t="s">
        <v>5</v>
      </c>
      <c r="C8" s="21">
        <f t="shared" si="1"/>
        <v>150</v>
      </c>
      <c r="D8" s="26">
        <v>18</v>
      </c>
      <c r="E8" s="26">
        <v>57</v>
      </c>
      <c r="F8" s="26"/>
      <c r="G8" s="26">
        <v>38</v>
      </c>
      <c r="H8" s="26">
        <v>37</v>
      </c>
    </row>
    <row r="9" spans="1:8" ht="26.25" customHeight="1">
      <c r="A9" s="57">
        <v>4</v>
      </c>
      <c r="B9" s="44" t="s">
        <v>6</v>
      </c>
      <c r="C9" s="21">
        <f t="shared" si="1"/>
        <v>0</v>
      </c>
      <c r="D9" s="26"/>
      <c r="E9" s="26"/>
      <c r="F9" s="26"/>
      <c r="G9" s="26"/>
      <c r="H9" s="26"/>
    </row>
    <row r="10" spans="1:8" ht="26.25" customHeight="1">
      <c r="A10" s="44">
        <v>5</v>
      </c>
      <c r="B10" s="44" t="s">
        <v>7</v>
      </c>
      <c r="C10" s="21">
        <f t="shared" si="1"/>
        <v>50</v>
      </c>
      <c r="D10" s="26"/>
      <c r="E10" s="26">
        <v>50</v>
      </c>
      <c r="F10" s="26"/>
      <c r="G10" s="26"/>
      <c r="H10" s="26"/>
    </row>
    <row r="11" spans="1:8" ht="26.25" customHeight="1">
      <c r="A11" s="57">
        <v>6</v>
      </c>
      <c r="B11" s="44" t="s">
        <v>71</v>
      </c>
      <c r="C11" s="21">
        <f t="shared" si="1"/>
        <v>58</v>
      </c>
      <c r="D11" s="26"/>
      <c r="E11" s="26">
        <v>25</v>
      </c>
      <c r="F11" s="26">
        <v>17</v>
      </c>
      <c r="G11" s="26"/>
      <c r="H11" s="26">
        <v>16</v>
      </c>
    </row>
    <row r="12" spans="1:8" ht="31.8" customHeight="1">
      <c r="A12" s="85" t="s">
        <v>20</v>
      </c>
      <c r="B12" s="85"/>
      <c r="C12" s="85"/>
      <c r="D12" s="26" t="s">
        <v>69</v>
      </c>
      <c r="E12" s="53" t="s">
        <v>53</v>
      </c>
      <c r="F12" s="26" t="s">
        <v>77</v>
      </c>
      <c r="G12" s="26" t="s">
        <v>78</v>
      </c>
      <c r="H12" s="26" t="s">
        <v>49</v>
      </c>
    </row>
    <row r="13" spans="1:8" ht="31.8" customHeight="1">
      <c r="A13" s="107" t="s">
        <v>84</v>
      </c>
      <c r="B13" s="107"/>
      <c r="C13" s="107"/>
      <c r="D13" s="107"/>
      <c r="E13" s="107"/>
      <c r="F13" s="107"/>
      <c r="G13" s="107"/>
      <c r="H13" s="107"/>
    </row>
  </sheetData>
  <mergeCells count="13">
    <mergeCell ref="H3:H4"/>
    <mergeCell ref="A1:H1"/>
    <mergeCell ref="A13:H13"/>
    <mergeCell ref="G2:H2"/>
    <mergeCell ref="A5:B5"/>
    <mergeCell ref="A12:C12"/>
    <mergeCell ref="F3:F4"/>
    <mergeCell ref="G3:G4"/>
    <mergeCell ref="A2:B2"/>
    <mergeCell ref="A3:A4"/>
    <mergeCell ref="B3:B4"/>
    <mergeCell ref="C3:C4"/>
    <mergeCell ref="D3:E3"/>
  </mergeCells>
  <phoneticPr fontId="1" type="noConversion"/>
  <printOptions horizontalCentered="1"/>
  <pageMargins left="0.43307086614173229" right="0.23622047244094491" top="0.43307086614173229" bottom="0.27559055118110237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3</vt:i4>
      </vt:variant>
    </vt:vector>
  </HeadingPairs>
  <TitlesOfParts>
    <vt:vector size="10" baseType="lpstr">
      <vt:lpstr>汇总表</vt:lpstr>
      <vt:lpstr>现代农业发展（市级）</vt:lpstr>
      <vt:lpstr>科技创新与推广</vt:lpstr>
      <vt:lpstr>农业公共服务专项</vt:lpstr>
      <vt:lpstr>美丽乡村发展</vt:lpstr>
      <vt:lpstr>中央农业生产发展专项 (中央）</vt:lpstr>
      <vt:lpstr>Sheet1</vt:lpstr>
      <vt:lpstr>科技创新与推广!Print_Titles</vt:lpstr>
      <vt:lpstr>'现代农业发展（市级）'!Print_Titles</vt:lpstr>
      <vt:lpstr>'中央农业生产发展专项 (中央）'!Print_Titles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2023-09-24T08:55:52Z</cp:lastPrinted>
  <dcterms:created xsi:type="dcterms:W3CDTF">2020-04-29T03:10:58Z</dcterms:created>
  <dcterms:modified xsi:type="dcterms:W3CDTF">2023-09-26T01:29:22Z</dcterms:modified>
</cp:coreProperties>
</file>