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 activeTab="3"/>
  </bookViews>
  <sheets>
    <sheet name="汇总表" sheetId="21" r:id="rId1"/>
    <sheet name="科技创新与推广" sheetId="19" r:id="rId2"/>
    <sheet name="农业公共服务 " sheetId="16" r:id="rId3"/>
    <sheet name="美丽乡村发展" sheetId="3" r:id="rId4"/>
    <sheet name="Sheet1" sheetId="22" r:id="rId5"/>
  </sheets>
  <definedNames>
    <definedName name="_xlnm.Print_Titles" localSheetId="1">科技创新与推广!$A:$E</definedName>
  </definedNames>
  <calcPr calcId="125725"/>
</workbook>
</file>

<file path=xl/calcChain.xml><?xml version="1.0" encoding="utf-8"?>
<calcChain xmlns="http://schemas.openxmlformats.org/spreadsheetml/2006/main">
  <c r="D4" i="21"/>
  <c r="K4" i="16"/>
  <c r="E16" i="21"/>
  <c r="C16" s="1"/>
  <c r="E14"/>
  <c r="E12"/>
  <c r="E11"/>
  <c r="E10"/>
  <c r="E9"/>
  <c r="E8"/>
  <c r="E7"/>
  <c r="E6"/>
  <c r="E5"/>
  <c r="D13"/>
  <c r="D12"/>
  <c r="D8"/>
  <c r="C5" i="16" l="1"/>
  <c r="C6" i="3" l="1"/>
  <c r="F5" i="21" s="1"/>
  <c r="C7" i="3"/>
  <c r="F6" i="21" s="1"/>
  <c r="C8" i="3"/>
  <c r="F7" i="21" s="1"/>
  <c r="C9" i="3"/>
  <c r="F8" i="21" s="1"/>
  <c r="C10" i="3"/>
  <c r="F9" i="21" s="1"/>
  <c r="C11" i="3"/>
  <c r="F10" i="21" s="1"/>
  <c r="C12" i="3"/>
  <c r="F11" i="21" s="1"/>
  <c r="C13" i="3"/>
  <c r="F12" i="21" s="1"/>
  <c r="G5" i="3"/>
  <c r="H5"/>
  <c r="E4" i="16" l="1"/>
  <c r="F4"/>
  <c r="G4"/>
  <c r="H4"/>
  <c r="I4"/>
  <c r="J4"/>
  <c r="D4"/>
  <c r="C15"/>
  <c r="C6" i="19"/>
  <c r="D6" i="21" s="1"/>
  <c r="C7" i="19"/>
  <c r="D7" i="21" s="1"/>
  <c r="C8" i="19"/>
  <c r="C9"/>
  <c r="D9" i="21" s="1"/>
  <c r="C10" i="19"/>
  <c r="D10" i="21" s="1"/>
  <c r="C11" i="19"/>
  <c r="D11" i="21" s="1"/>
  <c r="C12" i="19"/>
  <c r="C13"/>
  <c r="C5"/>
  <c r="D5" i="21" s="1"/>
  <c r="G4" i="19"/>
  <c r="F5" i="3" l="1"/>
  <c r="F4" i="19"/>
  <c r="C8" i="16" l="1"/>
  <c r="C9"/>
  <c r="C10"/>
  <c r="C11"/>
  <c r="C12"/>
  <c r="C13"/>
  <c r="C14"/>
  <c r="C7"/>
  <c r="C6"/>
  <c r="E5" i="3"/>
  <c r="C4" i="16" l="1"/>
  <c r="E4" i="19"/>
  <c r="D5" i="3" l="1"/>
  <c r="C5" s="1"/>
  <c r="D4" i="19" l="1"/>
  <c r="C4" l="1"/>
  <c r="E15" i="21" l="1"/>
  <c r="E4" s="1"/>
  <c r="C8" l="1"/>
  <c r="C7"/>
  <c r="C6"/>
  <c r="C9"/>
  <c r="C10"/>
  <c r="C11"/>
  <c r="C12"/>
  <c r="C13"/>
  <c r="C14"/>
  <c r="C15"/>
  <c r="F4" l="1"/>
  <c r="C4" s="1"/>
  <c r="C5"/>
</calcChain>
</file>

<file path=xl/sharedStrings.xml><?xml version="1.0" encoding="utf-8"?>
<sst xmlns="http://schemas.openxmlformats.org/spreadsheetml/2006/main" count="104" uniqueCount="82">
  <si>
    <t>序号</t>
    <phoneticPr fontId="1" type="noConversion"/>
  </si>
  <si>
    <t>合计</t>
    <phoneticPr fontId="1" type="noConversion"/>
  </si>
  <si>
    <t>溧阳市</t>
    <phoneticPr fontId="4" type="noConversion"/>
  </si>
  <si>
    <t>金坛区</t>
  </si>
  <si>
    <t>武进区</t>
  </si>
  <si>
    <t>新北区</t>
  </si>
  <si>
    <t>天宁区</t>
  </si>
  <si>
    <t>钟楼区</t>
  </si>
  <si>
    <t>辖市、区</t>
    <phoneticPr fontId="1" type="noConversion"/>
  </si>
  <si>
    <t>合计</t>
  </si>
  <si>
    <t>序号</t>
  </si>
  <si>
    <t>辖市、区</t>
  </si>
  <si>
    <t>溧阳市</t>
  </si>
  <si>
    <t>合计</t>
    <phoneticPr fontId="1" type="noConversion"/>
  </si>
  <si>
    <t>合计</t>
    <phoneticPr fontId="1" type="noConversion"/>
  </si>
  <si>
    <t>合计</t>
    <phoneticPr fontId="1" type="noConversion"/>
  </si>
  <si>
    <t>序号</t>
    <phoneticPr fontId="1" type="noConversion"/>
  </si>
  <si>
    <t>单位：万元</t>
    <phoneticPr fontId="1" type="noConversion"/>
  </si>
  <si>
    <t>责任处室</t>
    <phoneticPr fontId="1" type="noConversion"/>
  </si>
  <si>
    <t>局本级</t>
    <phoneticPr fontId="1" type="noConversion"/>
  </si>
  <si>
    <t>责任处室</t>
    <phoneticPr fontId="1" type="noConversion"/>
  </si>
  <si>
    <t>辖市、区</t>
    <phoneticPr fontId="1" type="noConversion"/>
  </si>
  <si>
    <t>合计</t>
    <phoneticPr fontId="1" type="noConversion"/>
  </si>
  <si>
    <t>序号</t>
    <phoneticPr fontId="1" type="noConversion"/>
  </si>
  <si>
    <t>辖市、区</t>
    <phoneticPr fontId="1" type="noConversion"/>
  </si>
  <si>
    <t>单位：万元</t>
    <phoneticPr fontId="1" type="noConversion"/>
  </si>
  <si>
    <t>科教处</t>
    <phoneticPr fontId="1" type="noConversion"/>
  </si>
  <si>
    <t>美丽乡村发展专项</t>
    <phoneticPr fontId="1" type="noConversion"/>
  </si>
  <si>
    <t>科技创新与推广专项</t>
    <phoneticPr fontId="1" type="noConversion"/>
  </si>
  <si>
    <t>农业公共服务专项</t>
    <phoneticPr fontId="1" type="noConversion"/>
  </si>
  <si>
    <t>农产品质量安全中心</t>
    <phoneticPr fontId="1" type="noConversion"/>
  </si>
  <si>
    <t>动物疫病预防控制中心</t>
    <phoneticPr fontId="1" type="noConversion"/>
  </si>
  <si>
    <t>农业技术推广中心</t>
    <phoneticPr fontId="1" type="noConversion"/>
  </si>
  <si>
    <t>畜牧处</t>
    <phoneticPr fontId="1" type="noConversion"/>
  </si>
  <si>
    <t>种植业处</t>
    <phoneticPr fontId="1" type="noConversion"/>
  </si>
  <si>
    <t>信息处</t>
    <phoneticPr fontId="1" type="noConversion"/>
  </si>
  <si>
    <t>局本级</t>
    <phoneticPr fontId="1" type="noConversion"/>
  </si>
  <si>
    <t>农产品质量检验检测</t>
    <phoneticPr fontId="1" type="noConversion"/>
  </si>
  <si>
    <t>局本级</t>
    <phoneticPr fontId="1" type="noConversion"/>
  </si>
  <si>
    <t>动物疫病预防控制中心</t>
    <phoneticPr fontId="1" type="noConversion"/>
  </si>
  <si>
    <t>农产品质量安全中心</t>
    <phoneticPr fontId="1" type="noConversion"/>
  </si>
  <si>
    <t xml:space="preserve">武进区  </t>
    <phoneticPr fontId="1" type="noConversion"/>
  </si>
  <si>
    <t xml:space="preserve">      其中经开区</t>
    <phoneticPr fontId="1" type="noConversion"/>
  </si>
  <si>
    <t>畜产品质量安全</t>
    <phoneticPr fontId="1" type="noConversion"/>
  </si>
  <si>
    <t>合作处</t>
    <phoneticPr fontId="1" type="noConversion"/>
  </si>
  <si>
    <t>其中经开区</t>
    <phoneticPr fontId="1" type="noConversion"/>
  </si>
  <si>
    <t>武进区</t>
    <phoneticPr fontId="1" type="noConversion"/>
  </si>
  <si>
    <t>其中经开区</t>
    <phoneticPr fontId="1" type="noConversion"/>
  </si>
  <si>
    <t>局本级</t>
    <phoneticPr fontId="1" type="noConversion"/>
  </si>
  <si>
    <t>责任处站</t>
    <phoneticPr fontId="1" type="noConversion"/>
  </si>
  <si>
    <t>社会事业处</t>
    <phoneticPr fontId="1" type="noConversion"/>
  </si>
  <si>
    <t>农业绿色高质高效创建</t>
    <phoneticPr fontId="1" type="noConversion"/>
  </si>
  <si>
    <t>执法能力提升</t>
    <phoneticPr fontId="1" type="noConversion"/>
  </si>
  <si>
    <t>单元：万元</t>
    <phoneticPr fontId="1" type="noConversion"/>
  </si>
  <si>
    <t>执法支队</t>
    <phoneticPr fontId="1" type="noConversion"/>
  </si>
  <si>
    <t>农民体协</t>
    <phoneticPr fontId="1" type="noConversion"/>
  </si>
  <si>
    <t>办公室</t>
    <phoneticPr fontId="1" type="noConversion"/>
  </si>
  <si>
    <t>2024年市级美丽乡村发展专项资金（第一批）下达分配明细表</t>
    <phoneticPr fontId="1" type="noConversion"/>
  </si>
  <si>
    <t>2024年市级科技创新与推广资金（第一批）下达分配明细表</t>
    <phoneticPr fontId="1" type="noConversion"/>
  </si>
  <si>
    <t>特色绿色农机发展</t>
    <phoneticPr fontId="1" type="noConversion"/>
  </si>
  <si>
    <t>农机处</t>
    <phoneticPr fontId="1" type="noConversion"/>
  </si>
  <si>
    <t>农业招商考察调研及工作推进</t>
    <phoneticPr fontId="1" type="noConversion"/>
  </si>
  <si>
    <t>招商用</t>
    <phoneticPr fontId="1" type="noConversion"/>
  </si>
  <si>
    <t>政改处</t>
    <phoneticPr fontId="1" type="noConversion"/>
  </si>
  <si>
    <t>农村宅基地改革</t>
  </si>
  <si>
    <t>农业农村信息网络安全服务</t>
    <phoneticPr fontId="1" type="noConversion"/>
  </si>
  <si>
    <t>种质资源保护</t>
    <phoneticPr fontId="1" type="noConversion"/>
  </si>
  <si>
    <t>农作物重大病虫害防治（耕地质量监测哨）</t>
    <phoneticPr fontId="1" type="noConversion"/>
  </si>
  <si>
    <t>2024年市级农业公共服务专项资金（第一批）下达分配明细表</t>
    <phoneticPr fontId="1" type="noConversion"/>
  </si>
  <si>
    <t>对口援助</t>
    <phoneticPr fontId="1" type="noConversion"/>
  </si>
  <si>
    <t>农村人居环境(红榜村奖补)</t>
    <phoneticPr fontId="1" type="noConversion"/>
  </si>
  <si>
    <t>农村创业大赛</t>
    <phoneticPr fontId="1" type="noConversion"/>
  </si>
  <si>
    <t>产业化处</t>
    <phoneticPr fontId="1" type="noConversion"/>
  </si>
  <si>
    <t>重大动物疫病防控</t>
    <phoneticPr fontId="1" type="noConversion"/>
  </si>
  <si>
    <t>2024年市级农业农村专项资金（第一批）汇总表</t>
    <phoneticPr fontId="1" type="noConversion"/>
  </si>
  <si>
    <t>农业综合行政执法支队</t>
  </si>
  <si>
    <t>农业综合行政执法支队</t>
    <phoneticPr fontId="1" type="noConversion"/>
  </si>
  <si>
    <t>＊ 土地延包试点</t>
    <phoneticPr fontId="1" type="noConversion"/>
  </si>
  <si>
    <t>备注：1、打“＊”为约束性任务资金。</t>
  </si>
  <si>
    <t>质监处</t>
    <phoneticPr fontId="1" type="noConversion"/>
  </si>
  <si>
    <t>推广中心</t>
    <phoneticPr fontId="1" type="noConversion"/>
  </si>
  <si>
    <t>“新农人”创新创业培训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</si>
</sst>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1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zoomScale="90" zoomScaleNormal="90" workbookViewId="0">
      <selection activeCell="G9" sqref="G9"/>
    </sheetView>
  </sheetViews>
  <sheetFormatPr defaultColWidth="9" defaultRowHeight="14.4"/>
  <cols>
    <col min="1" max="1" width="6" style="9" customWidth="1"/>
    <col min="2" max="2" width="19.77734375" style="9" customWidth="1"/>
    <col min="3" max="3" width="12.44140625" style="9" customWidth="1"/>
    <col min="4" max="4" width="22.109375" style="11" customWidth="1"/>
    <col min="5" max="5" width="25.77734375" style="11" customWidth="1"/>
    <col min="6" max="6" width="26.44140625" style="11" customWidth="1"/>
    <col min="7" max="7" width="9" style="9"/>
    <col min="8" max="8" width="10.5546875" style="9" bestFit="1" customWidth="1"/>
    <col min="9" max="16384" width="9" style="9"/>
  </cols>
  <sheetData>
    <row r="1" spans="1:6" ht="66" customHeight="1">
      <c r="A1" s="85" t="s">
        <v>74</v>
      </c>
      <c r="B1" s="85"/>
      <c r="C1" s="85"/>
      <c r="D1" s="85"/>
      <c r="E1" s="85"/>
      <c r="F1" s="85"/>
    </row>
    <row r="2" spans="1:6" ht="29.25" customHeight="1">
      <c r="A2" s="13"/>
      <c r="B2" s="13"/>
      <c r="C2" s="13"/>
      <c r="D2" s="13"/>
      <c r="E2" s="13"/>
      <c r="F2" s="28" t="s">
        <v>25</v>
      </c>
    </row>
    <row r="3" spans="1:6" ht="44.25" customHeight="1">
      <c r="A3" s="30" t="s">
        <v>16</v>
      </c>
      <c r="B3" s="23" t="s">
        <v>21</v>
      </c>
      <c r="C3" s="23" t="s">
        <v>22</v>
      </c>
      <c r="D3" s="81" t="s">
        <v>28</v>
      </c>
      <c r="E3" s="81" t="s">
        <v>29</v>
      </c>
      <c r="F3" s="82" t="s">
        <v>27</v>
      </c>
    </row>
    <row r="4" spans="1:6" ht="34.5" customHeight="1">
      <c r="A4" s="83" t="s">
        <v>13</v>
      </c>
      <c r="B4" s="84"/>
      <c r="C4" s="15">
        <f t="shared" ref="C4:C16" si="0">SUM(D4:F4)</f>
        <v>2034</v>
      </c>
      <c r="D4" s="14">
        <f>D5+D6+D7+D9+D10+D11+D12+D13+D14+D15+D16</f>
        <v>214</v>
      </c>
      <c r="E4" s="14">
        <f>E5+E6+E7+E9+E10+E11+E12+E13+E14+E15+E16</f>
        <v>1151</v>
      </c>
      <c r="F4" s="14">
        <f t="shared" ref="F4" si="1">F5+F6+F7+F9+F10+F11+F12+F13+F14+F15</f>
        <v>669</v>
      </c>
    </row>
    <row r="5" spans="1:6" ht="27.75" customHeight="1">
      <c r="A5" s="15">
        <v>1</v>
      </c>
      <c r="B5" s="7" t="s">
        <v>2</v>
      </c>
      <c r="C5" s="31">
        <f t="shared" si="0"/>
        <v>196.25</v>
      </c>
      <c r="D5" s="14">
        <f>科技创新与推广!C5</f>
        <v>30.75</v>
      </c>
      <c r="E5" s="27">
        <f>'农业公共服务 '!C5</f>
        <v>105.5</v>
      </c>
      <c r="F5" s="14">
        <f>美丽乡村发展!C6</f>
        <v>60</v>
      </c>
    </row>
    <row r="6" spans="1:6" ht="27.75" customHeight="1">
      <c r="A6" s="15">
        <v>2</v>
      </c>
      <c r="B6" s="1" t="s">
        <v>3</v>
      </c>
      <c r="C6" s="32">
        <f t="shared" si="0"/>
        <v>469.91999999999996</v>
      </c>
      <c r="D6" s="14">
        <f>科技创新与推广!C6</f>
        <v>40</v>
      </c>
      <c r="E6" s="27">
        <f>'农业公共服务 '!C6</f>
        <v>359.91999999999996</v>
      </c>
      <c r="F6" s="14">
        <f>美丽乡村发展!C7</f>
        <v>70</v>
      </c>
    </row>
    <row r="7" spans="1:6" ht="27.75" customHeight="1">
      <c r="A7" s="86">
        <v>3</v>
      </c>
      <c r="B7" s="49" t="s">
        <v>4</v>
      </c>
      <c r="C7" s="44">
        <f t="shared" si="0"/>
        <v>254.38</v>
      </c>
      <c r="D7" s="14">
        <f>科技创新与推广!C7</f>
        <v>56</v>
      </c>
      <c r="E7" s="27">
        <f>'农业公共服务 '!C7</f>
        <v>98.38</v>
      </c>
      <c r="F7" s="14">
        <f>美丽乡村发展!C8</f>
        <v>100</v>
      </c>
    </row>
    <row r="8" spans="1:6" ht="27.75" customHeight="1">
      <c r="A8" s="87"/>
      <c r="B8" s="55" t="s">
        <v>45</v>
      </c>
      <c r="C8" s="44">
        <f t="shared" si="0"/>
        <v>64.58</v>
      </c>
      <c r="D8" s="14">
        <f>科技创新与推广!D8</f>
        <v>10</v>
      </c>
      <c r="E8" s="27">
        <f>'农业公共服务 '!C8</f>
        <v>24.58</v>
      </c>
      <c r="F8" s="14">
        <f>美丽乡村发展!C9</f>
        <v>30</v>
      </c>
    </row>
    <row r="9" spans="1:6" ht="27.75" customHeight="1">
      <c r="A9" s="15">
        <v>4</v>
      </c>
      <c r="B9" s="50" t="s">
        <v>5</v>
      </c>
      <c r="C9" s="32">
        <f t="shared" si="0"/>
        <v>136.68</v>
      </c>
      <c r="D9" s="14">
        <f>科技创新与推广!C9</f>
        <v>31</v>
      </c>
      <c r="E9" s="27">
        <f>'农业公共服务 '!C9</f>
        <v>65.680000000000007</v>
      </c>
      <c r="F9" s="14">
        <f>美丽乡村发展!C10</f>
        <v>40</v>
      </c>
    </row>
    <row r="10" spans="1:6" ht="27.75" customHeight="1">
      <c r="A10" s="15">
        <v>5</v>
      </c>
      <c r="B10" s="1" t="s">
        <v>6</v>
      </c>
      <c r="C10" s="32">
        <f t="shared" si="0"/>
        <v>69.38</v>
      </c>
      <c r="D10" s="14">
        <f>科技创新与推广!C10</f>
        <v>15.75</v>
      </c>
      <c r="E10" s="27">
        <f>'农业公共服务 '!C10</f>
        <v>23.63</v>
      </c>
      <c r="F10" s="14">
        <f>美丽乡村发展!C11</f>
        <v>30</v>
      </c>
    </row>
    <row r="11" spans="1:6" ht="27.75" customHeight="1">
      <c r="A11" s="15">
        <v>6</v>
      </c>
      <c r="B11" s="1" t="s">
        <v>7</v>
      </c>
      <c r="C11" s="32">
        <f t="shared" si="0"/>
        <v>88.39</v>
      </c>
      <c r="D11" s="14">
        <f>科技创新与推广!C11</f>
        <v>20.5</v>
      </c>
      <c r="E11" s="27">
        <f>'农业公共服务 '!C11</f>
        <v>47.89</v>
      </c>
      <c r="F11" s="14">
        <f>美丽乡村发展!C12</f>
        <v>20</v>
      </c>
    </row>
    <row r="12" spans="1:6" ht="27.75" customHeight="1">
      <c r="A12" s="15">
        <v>7</v>
      </c>
      <c r="B12" s="1" t="s">
        <v>19</v>
      </c>
      <c r="C12" s="32">
        <f t="shared" si="0"/>
        <v>411</v>
      </c>
      <c r="D12" s="14">
        <f>科技创新与推广!C12</f>
        <v>0</v>
      </c>
      <c r="E12" s="14">
        <f>'农业公共服务 '!C12</f>
        <v>62</v>
      </c>
      <c r="F12" s="14">
        <f>美丽乡村发展!C13</f>
        <v>349</v>
      </c>
    </row>
    <row r="13" spans="1:6" ht="21.75" customHeight="1">
      <c r="A13" s="15">
        <v>8</v>
      </c>
      <c r="B13" s="25" t="s">
        <v>32</v>
      </c>
      <c r="C13" s="32">
        <f t="shared" si="0"/>
        <v>20</v>
      </c>
      <c r="D13" s="14">
        <f>科技创新与推广!C13</f>
        <v>20</v>
      </c>
      <c r="E13" s="36">
        <v>0</v>
      </c>
      <c r="F13" s="14"/>
    </row>
    <row r="14" spans="1:6" ht="23.25" customHeight="1">
      <c r="A14" s="32">
        <v>9</v>
      </c>
      <c r="B14" s="25" t="s">
        <v>31</v>
      </c>
      <c r="C14" s="32">
        <f t="shared" si="0"/>
        <v>228</v>
      </c>
      <c r="D14" s="14"/>
      <c r="E14" s="14">
        <f>'农业公共服务 '!C13</f>
        <v>228</v>
      </c>
      <c r="F14" s="14"/>
    </row>
    <row r="15" spans="1:6" ht="22.8" customHeight="1">
      <c r="A15" s="32">
        <v>10</v>
      </c>
      <c r="B15" s="25" t="s">
        <v>30</v>
      </c>
      <c r="C15" s="32">
        <f t="shared" si="0"/>
        <v>150</v>
      </c>
      <c r="D15" s="14"/>
      <c r="E15" s="14">
        <f>'农业公共服务 '!C14</f>
        <v>150</v>
      </c>
      <c r="F15" s="14"/>
    </row>
    <row r="16" spans="1:6" ht="28.8">
      <c r="A16" s="67">
        <v>11</v>
      </c>
      <c r="B16" s="67" t="s">
        <v>75</v>
      </c>
      <c r="C16" s="67">
        <f t="shared" si="0"/>
        <v>10</v>
      </c>
      <c r="D16" s="14"/>
      <c r="E16" s="14">
        <f>'农业公共服务 '!C15</f>
        <v>10</v>
      </c>
      <c r="F16" s="14"/>
    </row>
  </sheetData>
  <mergeCells count="3">
    <mergeCell ref="A4:B4"/>
    <mergeCell ref="A1:F1"/>
    <mergeCell ref="A7:A8"/>
  </mergeCells>
  <phoneticPr fontId="1" type="noConversion"/>
  <printOptions horizontalCentered="1"/>
  <pageMargins left="0.19685039370078741" right="0.15748031496062992" top="0.47244094488188981" bottom="0.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zoomScale="90" zoomScaleNormal="90" workbookViewId="0">
      <selection activeCell="L12" sqref="L12"/>
    </sheetView>
  </sheetViews>
  <sheetFormatPr defaultColWidth="9" defaultRowHeight="14.4"/>
  <cols>
    <col min="1" max="1" width="6.21875" style="18" customWidth="1"/>
    <col min="2" max="2" width="18.33203125" style="18" customWidth="1"/>
    <col min="3" max="3" width="10.109375" style="18" customWidth="1"/>
    <col min="4" max="4" width="22.44140625" style="19" customWidth="1"/>
    <col min="5" max="5" width="14.6640625" style="19" customWidth="1"/>
    <col min="6" max="6" width="12.21875" style="70" customWidth="1"/>
    <col min="7" max="7" width="12.21875" style="18" customWidth="1"/>
    <col min="8" max="9" width="9" style="18" customWidth="1"/>
    <col min="10" max="16384" width="9" style="18"/>
  </cols>
  <sheetData>
    <row r="1" spans="1:8" ht="31.5" customHeight="1">
      <c r="A1" s="92" t="s">
        <v>58</v>
      </c>
      <c r="B1" s="92"/>
      <c r="C1" s="92"/>
      <c r="D1" s="92"/>
      <c r="E1" s="92"/>
      <c r="F1" s="92"/>
      <c r="G1" s="92"/>
    </row>
    <row r="2" spans="1:8" ht="27" customHeight="1">
      <c r="C2" s="12"/>
      <c r="G2" s="35" t="s">
        <v>17</v>
      </c>
    </row>
    <row r="3" spans="1:8" ht="33.75" customHeight="1">
      <c r="A3" s="59" t="s">
        <v>10</v>
      </c>
      <c r="B3" s="59" t="s">
        <v>11</v>
      </c>
      <c r="C3" s="60" t="s">
        <v>14</v>
      </c>
      <c r="D3" s="58" t="s">
        <v>81</v>
      </c>
      <c r="E3" s="58" t="s">
        <v>51</v>
      </c>
      <c r="F3" s="58" t="s">
        <v>59</v>
      </c>
      <c r="G3" s="58" t="s">
        <v>66</v>
      </c>
    </row>
    <row r="4" spans="1:8" ht="39" customHeight="1">
      <c r="A4" s="89" t="s">
        <v>9</v>
      </c>
      <c r="B4" s="89"/>
      <c r="C4" s="60">
        <f>C5+C6+C7+C9+C10+C11+C12+C13</f>
        <v>214</v>
      </c>
      <c r="D4" s="60">
        <f t="shared" ref="D4" si="0">D5+D6+D7+D9+D10+D11+D12+D13</f>
        <v>125</v>
      </c>
      <c r="E4" s="51">
        <f>E5+E6+E7+E9+E10+E11+E12+E13</f>
        <v>44</v>
      </c>
      <c r="F4" s="63">
        <f>F5+F6+F7+F9+F10+F11+F12+F13</f>
        <v>25</v>
      </c>
      <c r="G4" s="63">
        <f>G5+G6+G7+G9+G10+G11+G12+G13</f>
        <v>20</v>
      </c>
    </row>
    <row r="5" spans="1:8" s="19" customFormat="1" ht="26.25" customHeight="1">
      <c r="A5" s="3">
        <v>1</v>
      </c>
      <c r="B5" s="4" t="s">
        <v>12</v>
      </c>
      <c r="C5" s="34">
        <f>SUM(D5:G5)</f>
        <v>30.75</v>
      </c>
      <c r="D5" s="33">
        <v>18.75</v>
      </c>
      <c r="E5" s="10">
        <v>12</v>
      </c>
      <c r="F5" s="71"/>
      <c r="G5" s="75"/>
    </row>
    <row r="6" spans="1:8" ht="26.25" customHeight="1">
      <c r="A6" s="2">
        <v>2</v>
      </c>
      <c r="B6" s="24" t="s">
        <v>3</v>
      </c>
      <c r="C6" s="51">
        <f t="shared" ref="C6:C13" si="1">SUM(D6:G6)</f>
        <v>40</v>
      </c>
      <c r="D6" s="20">
        <v>14</v>
      </c>
      <c r="E6" s="10">
        <v>11</v>
      </c>
      <c r="F6" s="20">
        <v>15</v>
      </c>
      <c r="G6" s="74"/>
      <c r="H6"/>
    </row>
    <row r="7" spans="1:8" ht="26.25" customHeight="1">
      <c r="A7" s="90">
        <v>3</v>
      </c>
      <c r="B7" s="24" t="s">
        <v>46</v>
      </c>
      <c r="C7" s="51">
        <f t="shared" si="1"/>
        <v>56</v>
      </c>
      <c r="D7" s="20">
        <v>40</v>
      </c>
      <c r="E7" s="10">
        <v>11</v>
      </c>
      <c r="F7" s="10">
        <v>5</v>
      </c>
      <c r="G7" s="74"/>
    </row>
    <row r="8" spans="1:8" ht="26.25" customHeight="1">
      <c r="A8" s="91"/>
      <c r="B8" s="54" t="s">
        <v>45</v>
      </c>
      <c r="C8" s="51">
        <f t="shared" si="1"/>
        <v>15</v>
      </c>
      <c r="D8" s="20">
        <v>10</v>
      </c>
      <c r="E8" s="10">
        <v>0</v>
      </c>
      <c r="F8" s="72">
        <v>5</v>
      </c>
      <c r="G8" s="74"/>
    </row>
    <row r="9" spans="1:8" ht="26.25" customHeight="1">
      <c r="A9" s="2">
        <v>4</v>
      </c>
      <c r="B9" s="22" t="s">
        <v>5</v>
      </c>
      <c r="C9" s="51">
        <f t="shared" si="1"/>
        <v>31</v>
      </c>
      <c r="D9" s="5">
        <v>21</v>
      </c>
      <c r="E9" s="10">
        <v>10</v>
      </c>
      <c r="F9" s="72"/>
      <c r="G9" s="74"/>
    </row>
    <row r="10" spans="1:8" ht="26.25" customHeight="1">
      <c r="A10" s="2">
        <v>5</v>
      </c>
      <c r="B10" s="16" t="s">
        <v>6</v>
      </c>
      <c r="C10" s="51">
        <f t="shared" si="1"/>
        <v>15.75</v>
      </c>
      <c r="D10" s="20">
        <v>15.75</v>
      </c>
      <c r="E10" s="10"/>
      <c r="F10" s="72"/>
      <c r="G10" s="74"/>
    </row>
    <row r="11" spans="1:8" ht="26.25" customHeight="1">
      <c r="A11" s="2">
        <v>6</v>
      </c>
      <c r="B11" s="16" t="s">
        <v>7</v>
      </c>
      <c r="C11" s="51">
        <f t="shared" si="1"/>
        <v>20.5</v>
      </c>
      <c r="D11" s="33">
        <v>15.5</v>
      </c>
      <c r="E11" s="10"/>
      <c r="F11" s="58">
        <v>5</v>
      </c>
      <c r="G11" s="74"/>
    </row>
    <row r="12" spans="1:8" ht="26.25" customHeight="1">
      <c r="A12" s="40">
        <v>7</v>
      </c>
      <c r="B12" s="38" t="s">
        <v>36</v>
      </c>
      <c r="C12" s="51">
        <f t="shared" si="1"/>
        <v>0</v>
      </c>
      <c r="D12" s="39"/>
      <c r="E12" s="10"/>
      <c r="F12" s="72"/>
      <c r="G12" s="74"/>
    </row>
    <row r="13" spans="1:8" ht="26.25" customHeight="1">
      <c r="A13" s="40">
        <v>8</v>
      </c>
      <c r="B13" s="25" t="s">
        <v>32</v>
      </c>
      <c r="C13" s="51">
        <f t="shared" si="1"/>
        <v>20</v>
      </c>
      <c r="D13" s="20"/>
      <c r="E13" s="10"/>
      <c r="F13" s="72"/>
      <c r="G13" s="72">
        <v>20</v>
      </c>
    </row>
    <row r="14" spans="1:8" ht="40.5" customHeight="1">
      <c r="A14" s="88" t="s">
        <v>20</v>
      </c>
      <c r="B14" s="88"/>
      <c r="C14" s="88"/>
      <c r="D14" s="37" t="s">
        <v>26</v>
      </c>
      <c r="E14" s="58" t="s">
        <v>34</v>
      </c>
      <c r="F14" s="73" t="s">
        <v>60</v>
      </c>
      <c r="G14" s="73" t="s">
        <v>80</v>
      </c>
    </row>
  </sheetData>
  <mergeCells count="4">
    <mergeCell ref="A14:C14"/>
    <mergeCell ref="A4:B4"/>
    <mergeCell ref="A7:A8"/>
    <mergeCell ref="A1:G1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6"/>
  <sheetViews>
    <sheetView zoomScale="80" zoomScaleNormal="80" workbookViewId="0">
      <selection activeCell="N7" sqref="N7"/>
    </sheetView>
  </sheetViews>
  <sheetFormatPr defaultColWidth="9" defaultRowHeight="26.25" customHeight="1"/>
  <cols>
    <col min="1" max="1" width="3.88671875" style="17" customWidth="1"/>
    <col min="2" max="2" width="22.77734375" style="17" customWidth="1"/>
    <col min="3" max="4" width="14.33203125" style="17" customWidth="1"/>
    <col min="5" max="5" width="14.33203125" style="66" customWidth="1"/>
    <col min="6" max="6" width="14.33203125" style="17" customWidth="1"/>
    <col min="7" max="7" width="14.33203125" style="66" customWidth="1"/>
    <col min="8" max="8" width="14.33203125" style="17" customWidth="1"/>
    <col min="9" max="9" width="13.44140625" style="17" customWidth="1"/>
    <col min="10" max="10" width="12.109375" style="17" customWidth="1"/>
    <col min="11" max="16384" width="9" style="17"/>
  </cols>
  <sheetData>
    <row r="1" spans="1:11" ht="43.5" customHeight="1">
      <c r="A1" s="93" t="s">
        <v>68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1" ht="29.25" customHeight="1">
      <c r="A2" s="99"/>
      <c r="B2" s="99"/>
      <c r="C2" s="28"/>
      <c r="D2" s="43"/>
      <c r="E2" s="65"/>
      <c r="F2" s="43"/>
      <c r="G2" s="65"/>
      <c r="H2" s="43"/>
      <c r="I2" s="62"/>
      <c r="J2" s="94" t="s">
        <v>53</v>
      </c>
      <c r="K2" s="94"/>
    </row>
    <row r="3" spans="1:11" ht="67.5" customHeight="1">
      <c r="A3" s="27" t="s">
        <v>23</v>
      </c>
      <c r="B3" s="27" t="s">
        <v>24</v>
      </c>
      <c r="C3" s="26" t="s">
        <v>22</v>
      </c>
      <c r="D3" s="78" t="s">
        <v>37</v>
      </c>
      <c r="E3" s="78" t="s">
        <v>67</v>
      </c>
      <c r="F3" s="78" t="s">
        <v>65</v>
      </c>
      <c r="G3" s="78" t="s">
        <v>77</v>
      </c>
      <c r="H3" s="78" t="s">
        <v>73</v>
      </c>
      <c r="I3" s="42" t="s">
        <v>43</v>
      </c>
      <c r="J3" s="42" t="s">
        <v>64</v>
      </c>
      <c r="K3" s="42" t="s">
        <v>52</v>
      </c>
    </row>
    <row r="4" spans="1:11" ht="26.25" customHeight="1">
      <c r="A4" s="96" t="s">
        <v>15</v>
      </c>
      <c r="B4" s="97"/>
      <c r="C4" s="8">
        <f>C5+C6+C7+C9+C10+C11+C12+C13+C14+C15</f>
        <v>1151</v>
      </c>
      <c r="D4" s="61">
        <f>D5+D6+D7+D9+D10+D11+D12+D13+D14+D15</f>
        <v>150</v>
      </c>
      <c r="E4" s="61">
        <f t="shared" ref="E4:J4" si="0">E5+E6+E7+E9+E10+E11+E12+E13+E14+E15</f>
        <v>54</v>
      </c>
      <c r="F4" s="61">
        <f t="shared" si="0"/>
        <v>45</v>
      </c>
      <c r="G4" s="61">
        <f t="shared" si="0"/>
        <v>190</v>
      </c>
      <c r="H4" s="61">
        <f t="shared" si="0"/>
        <v>428</v>
      </c>
      <c r="I4" s="61">
        <f t="shared" si="0"/>
        <v>230</v>
      </c>
      <c r="J4" s="61">
        <f t="shared" si="0"/>
        <v>14</v>
      </c>
      <c r="K4" s="61">
        <f>K5+K6+K7+K9+K10+K11+K12+K13+K14+K15</f>
        <v>40</v>
      </c>
    </row>
    <row r="5" spans="1:11" s="29" customFormat="1" ht="24.75" customHeight="1">
      <c r="A5" s="6">
        <v>1</v>
      </c>
      <c r="B5" s="6" t="s">
        <v>2</v>
      </c>
      <c r="C5" s="8">
        <f>SUM(D5:K5)</f>
        <v>105.5</v>
      </c>
      <c r="D5" s="6"/>
      <c r="E5" s="6">
        <v>22</v>
      </c>
      <c r="F5" s="6"/>
      <c r="G5" s="6">
        <v>34</v>
      </c>
      <c r="H5" s="6">
        <v>31</v>
      </c>
      <c r="I5" s="7">
        <v>18.5</v>
      </c>
      <c r="J5" s="42"/>
      <c r="K5" s="42"/>
    </row>
    <row r="6" spans="1:11" s="29" customFormat="1" ht="24.75" customHeight="1">
      <c r="A6" s="6">
        <v>2</v>
      </c>
      <c r="B6" s="48" t="s">
        <v>3</v>
      </c>
      <c r="C6" s="8">
        <f t="shared" ref="C6:C15" si="1">SUM(D6:K6)</f>
        <v>359.91999999999996</v>
      </c>
      <c r="D6" s="8"/>
      <c r="E6" s="6">
        <v>12</v>
      </c>
      <c r="F6" s="6"/>
      <c r="G6" s="6">
        <v>34</v>
      </c>
      <c r="H6" s="6">
        <v>115.5</v>
      </c>
      <c r="I6" s="7">
        <v>168.42</v>
      </c>
      <c r="J6" s="42"/>
      <c r="K6" s="42">
        <v>30</v>
      </c>
    </row>
    <row r="7" spans="1:11" ht="26.4" customHeight="1">
      <c r="A7" s="100">
        <v>3</v>
      </c>
      <c r="B7" s="45" t="s">
        <v>41</v>
      </c>
      <c r="C7" s="8">
        <f t="shared" si="1"/>
        <v>98.38</v>
      </c>
      <c r="D7" s="8"/>
      <c r="E7" s="6">
        <v>10</v>
      </c>
      <c r="F7" s="6"/>
      <c r="G7" s="6">
        <v>51</v>
      </c>
      <c r="H7" s="6">
        <v>36</v>
      </c>
      <c r="I7" s="7">
        <v>1.38</v>
      </c>
      <c r="J7" s="27"/>
      <c r="K7" s="27"/>
    </row>
    <row r="8" spans="1:11" ht="33" customHeight="1">
      <c r="A8" s="100"/>
      <c r="B8" s="46" t="s">
        <v>42</v>
      </c>
      <c r="C8" s="8">
        <f t="shared" si="1"/>
        <v>24.58</v>
      </c>
      <c r="D8" s="8"/>
      <c r="E8" s="6">
        <v>2</v>
      </c>
      <c r="F8" s="6"/>
      <c r="G8" s="6">
        <v>17</v>
      </c>
      <c r="H8" s="6">
        <v>5</v>
      </c>
      <c r="I8" s="7">
        <v>0.57999999999999996</v>
      </c>
      <c r="J8" s="27"/>
      <c r="K8" s="27"/>
    </row>
    <row r="9" spans="1:11" ht="24.75" customHeight="1">
      <c r="A9" s="47">
        <v>4</v>
      </c>
      <c r="B9" s="46" t="s">
        <v>5</v>
      </c>
      <c r="C9" s="8">
        <f t="shared" si="1"/>
        <v>65.680000000000007</v>
      </c>
      <c r="D9" s="8"/>
      <c r="E9" s="6">
        <v>8</v>
      </c>
      <c r="F9" s="6"/>
      <c r="G9" s="6">
        <v>34</v>
      </c>
      <c r="H9" s="6">
        <v>10</v>
      </c>
      <c r="I9" s="7">
        <v>13.68</v>
      </c>
      <c r="J9" s="27"/>
      <c r="K9" s="27"/>
    </row>
    <row r="10" spans="1:11" ht="24.75" customHeight="1">
      <c r="A10" s="6">
        <v>5</v>
      </c>
      <c r="B10" s="27" t="s">
        <v>6</v>
      </c>
      <c r="C10" s="8">
        <f t="shared" si="1"/>
        <v>23.63</v>
      </c>
      <c r="D10" s="8"/>
      <c r="E10" s="61">
        <v>1</v>
      </c>
      <c r="F10" s="8"/>
      <c r="G10" s="61">
        <v>17</v>
      </c>
      <c r="H10" s="6">
        <v>5</v>
      </c>
      <c r="I10" s="7">
        <v>0.63</v>
      </c>
      <c r="J10" s="27"/>
      <c r="K10" s="27"/>
    </row>
    <row r="11" spans="1:11" ht="24.75" customHeight="1">
      <c r="A11" s="41">
        <v>6</v>
      </c>
      <c r="B11" s="27" t="s">
        <v>7</v>
      </c>
      <c r="C11" s="8">
        <f t="shared" si="1"/>
        <v>47.89</v>
      </c>
      <c r="D11" s="8"/>
      <c r="E11" s="6">
        <v>1</v>
      </c>
      <c r="F11" s="6"/>
      <c r="G11" s="6">
        <v>17</v>
      </c>
      <c r="H11" s="6">
        <v>2.5</v>
      </c>
      <c r="I11" s="7">
        <v>27.39</v>
      </c>
      <c r="J11" s="27"/>
      <c r="K11" s="27"/>
    </row>
    <row r="12" spans="1:11" ht="25.2" customHeight="1">
      <c r="A12" s="6">
        <v>7</v>
      </c>
      <c r="B12" s="27" t="s">
        <v>38</v>
      </c>
      <c r="C12" s="8">
        <f t="shared" si="1"/>
        <v>62</v>
      </c>
      <c r="D12" s="8"/>
      <c r="E12" s="8"/>
      <c r="F12" s="42">
        <v>45</v>
      </c>
      <c r="G12" s="42">
        <v>3</v>
      </c>
      <c r="H12" s="42"/>
      <c r="I12" s="7"/>
      <c r="J12" s="27">
        <v>14</v>
      </c>
      <c r="K12" s="27"/>
    </row>
    <row r="13" spans="1:11" ht="27" customHeight="1">
      <c r="A13" s="6">
        <v>8</v>
      </c>
      <c r="B13" s="27" t="s">
        <v>39</v>
      </c>
      <c r="C13" s="8">
        <f t="shared" si="1"/>
        <v>228</v>
      </c>
      <c r="D13" s="27"/>
      <c r="E13" s="27"/>
      <c r="F13" s="42"/>
      <c r="G13" s="42"/>
      <c r="H13" s="27">
        <v>228</v>
      </c>
      <c r="I13" s="42"/>
      <c r="J13" s="27"/>
      <c r="K13" s="27"/>
    </row>
    <row r="14" spans="1:11" ht="29.25" customHeight="1">
      <c r="A14" s="41">
        <v>9</v>
      </c>
      <c r="B14" s="27" t="s">
        <v>40</v>
      </c>
      <c r="C14" s="8">
        <f t="shared" si="1"/>
        <v>150</v>
      </c>
      <c r="D14" s="27">
        <v>150</v>
      </c>
      <c r="E14" s="27"/>
      <c r="F14" s="42"/>
      <c r="G14" s="42"/>
      <c r="H14" s="27"/>
      <c r="I14" s="42"/>
      <c r="J14" s="27"/>
      <c r="K14" s="27"/>
    </row>
    <row r="15" spans="1:11" s="66" customFormat="1" ht="29.25" customHeight="1">
      <c r="A15" s="6">
        <v>10</v>
      </c>
      <c r="B15" s="27" t="s">
        <v>76</v>
      </c>
      <c r="C15" s="8">
        <f t="shared" si="1"/>
        <v>10</v>
      </c>
      <c r="D15" s="27"/>
      <c r="E15" s="27"/>
      <c r="F15" s="42"/>
      <c r="G15" s="42"/>
      <c r="H15" s="27"/>
      <c r="I15" s="42"/>
      <c r="J15" s="27"/>
      <c r="K15" s="27">
        <v>10</v>
      </c>
    </row>
    <row r="16" spans="1:11" ht="44.4" customHeight="1">
      <c r="A16" s="98" t="s">
        <v>18</v>
      </c>
      <c r="B16" s="98"/>
      <c r="C16" s="98"/>
      <c r="D16" s="76" t="s">
        <v>79</v>
      </c>
      <c r="E16" s="80" t="s">
        <v>34</v>
      </c>
      <c r="F16" s="42" t="s">
        <v>35</v>
      </c>
      <c r="G16" s="42" t="s">
        <v>63</v>
      </c>
      <c r="H16" s="79" t="s">
        <v>33</v>
      </c>
      <c r="I16" s="42" t="s">
        <v>33</v>
      </c>
      <c r="J16" s="27" t="s">
        <v>44</v>
      </c>
      <c r="K16" s="27" t="s">
        <v>54</v>
      </c>
    </row>
    <row r="17" spans="1:11" ht="26.25" customHeight="1">
      <c r="A17" s="95" t="s">
        <v>78</v>
      </c>
      <c r="B17" s="95"/>
      <c r="C17" s="95"/>
      <c r="D17" s="95"/>
      <c r="E17" s="95"/>
      <c r="F17" s="95"/>
      <c r="G17" s="95"/>
      <c r="H17" s="95"/>
      <c r="I17" s="95"/>
      <c r="J17" s="95"/>
      <c r="K17" s="95"/>
    </row>
    <row r="18" spans="1:11" ht="26.25" customHeight="1">
      <c r="B18" s="29"/>
    </row>
    <row r="19" spans="1:11" ht="26.25" customHeight="1">
      <c r="B19" s="29"/>
    </row>
    <row r="20" spans="1:11" ht="26.25" customHeight="1">
      <c r="B20" s="29"/>
    </row>
    <row r="21" spans="1:11" ht="26.25" customHeight="1">
      <c r="B21" s="29"/>
    </row>
    <row r="22" spans="1:11" ht="26.25" customHeight="1">
      <c r="B22" s="29"/>
    </row>
    <row r="23" spans="1:11" ht="26.25" customHeight="1">
      <c r="B23" s="29"/>
    </row>
    <row r="24" spans="1:11" ht="26.25" customHeight="1">
      <c r="B24" s="29"/>
    </row>
    <row r="25" spans="1:11" ht="26.25" customHeight="1">
      <c r="B25" s="29"/>
    </row>
    <row r="26" spans="1:11" ht="26.25" customHeight="1">
      <c r="B26" s="29"/>
    </row>
  </sheetData>
  <mergeCells count="7">
    <mergeCell ref="A1:K1"/>
    <mergeCell ref="J2:K2"/>
    <mergeCell ref="A17:K17"/>
    <mergeCell ref="A4:B4"/>
    <mergeCell ref="A16:C16"/>
    <mergeCell ref="A2:B2"/>
    <mergeCell ref="A7:A8"/>
  </mergeCells>
  <phoneticPr fontId="1" type="noConversion"/>
  <printOptions horizontalCentered="1"/>
  <pageMargins left="0.15748031496062992" right="0.15748031496062992" top="0.35433070866141736" bottom="0.15748031496062992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R8" sqref="R8"/>
    </sheetView>
  </sheetViews>
  <sheetFormatPr defaultColWidth="9" defaultRowHeight="14.4"/>
  <cols>
    <col min="1" max="1" width="5" style="21" customWidth="1"/>
    <col min="2" max="2" width="16.77734375" style="21" customWidth="1"/>
    <col min="3" max="6" width="11.88671875" style="21" customWidth="1"/>
    <col min="7" max="7" width="11.88671875" style="69" customWidth="1"/>
    <col min="8" max="8" width="16.21875" style="21" customWidth="1"/>
    <col min="9" max="16384" width="9" style="21"/>
  </cols>
  <sheetData>
    <row r="1" spans="1:8" ht="33" customHeight="1">
      <c r="A1" s="102" t="s">
        <v>57</v>
      </c>
      <c r="B1" s="102"/>
      <c r="C1" s="102"/>
      <c r="D1" s="102"/>
      <c r="E1" s="102"/>
      <c r="F1" s="102"/>
      <c r="G1" s="102"/>
      <c r="H1" s="102"/>
    </row>
    <row r="2" spans="1:8" ht="33.75" customHeight="1">
      <c r="B2" s="77"/>
      <c r="C2" s="77"/>
      <c r="D2" s="77"/>
      <c r="G2" s="103" t="s">
        <v>25</v>
      </c>
      <c r="H2" s="103"/>
    </row>
    <row r="3" spans="1:8" ht="34.200000000000003" customHeight="1">
      <c r="A3" s="104" t="s">
        <v>0</v>
      </c>
      <c r="B3" s="104" t="s">
        <v>8</v>
      </c>
      <c r="C3" s="104" t="s">
        <v>1</v>
      </c>
      <c r="D3" s="101" t="s">
        <v>69</v>
      </c>
      <c r="E3" s="101" t="s">
        <v>70</v>
      </c>
      <c r="F3" s="105" t="s">
        <v>55</v>
      </c>
      <c r="G3" s="101" t="s">
        <v>71</v>
      </c>
      <c r="H3" s="101" t="s">
        <v>61</v>
      </c>
    </row>
    <row r="4" spans="1:8">
      <c r="A4" s="104"/>
      <c r="B4" s="104"/>
      <c r="C4" s="104"/>
      <c r="D4" s="101"/>
      <c r="E4" s="101"/>
      <c r="F4" s="105"/>
      <c r="G4" s="101"/>
      <c r="H4" s="101"/>
    </row>
    <row r="5" spans="1:8" ht="33" customHeight="1">
      <c r="A5" s="96" t="s">
        <v>1</v>
      </c>
      <c r="B5" s="97"/>
      <c r="C5" s="27">
        <f>SUM(D5:H5)</f>
        <v>669</v>
      </c>
      <c r="D5" s="52">
        <f>D6+D7+D8+D10+D11+D12+D13</f>
        <v>80</v>
      </c>
      <c r="E5" s="56">
        <f>E6+E7+E8+E10+E11+E12+E13</f>
        <v>420</v>
      </c>
      <c r="F5" s="64">
        <f t="shared" ref="F5" si="0">F6+F7+F8+F10+F11+F12+F13</f>
        <v>80</v>
      </c>
      <c r="G5" s="68">
        <f t="shared" ref="G5:H5" si="1">G6+G7+G8+G10+G11+G12+G13</f>
        <v>50</v>
      </c>
      <c r="H5" s="68">
        <f t="shared" si="1"/>
        <v>39</v>
      </c>
    </row>
    <row r="6" spans="1:8" ht="33" customHeight="1">
      <c r="A6" s="52">
        <v>1</v>
      </c>
      <c r="B6" s="47" t="s">
        <v>2</v>
      </c>
      <c r="C6" s="27">
        <f t="shared" ref="C6:C13" si="2">SUM(D6:H6)</f>
        <v>60</v>
      </c>
      <c r="D6" s="52"/>
      <c r="E6" s="52">
        <v>60</v>
      </c>
      <c r="F6" s="64"/>
      <c r="G6" s="27"/>
      <c r="H6" s="27"/>
    </row>
    <row r="7" spans="1:8" ht="33" customHeight="1">
      <c r="A7" s="52">
        <v>2</v>
      </c>
      <c r="B7" s="27" t="s">
        <v>3</v>
      </c>
      <c r="C7" s="27">
        <f t="shared" si="2"/>
        <v>70</v>
      </c>
      <c r="D7" s="52"/>
      <c r="E7" s="52">
        <v>70</v>
      </c>
      <c r="F7" s="64"/>
      <c r="G7" s="27"/>
      <c r="H7" s="27"/>
    </row>
    <row r="8" spans="1:8" ht="33" customHeight="1">
      <c r="A8" s="106">
        <v>3</v>
      </c>
      <c r="B8" s="27" t="s">
        <v>4</v>
      </c>
      <c r="C8" s="27">
        <f t="shared" si="2"/>
        <v>100</v>
      </c>
      <c r="D8" s="52"/>
      <c r="E8" s="52">
        <v>100</v>
      </c>
      <c r="F8" s="64"/>
      <c r="G8" s="27"/>
      <c r="H8" s="27"/>
    </row>
    <row r="9" spans="1:8" ht="33" customHeight="1">
      <c r="A9" s="107"/>
      <c r="B9" s="57" t="s">
        <v>47</v>
      </c>
      <c r="C9" s="27">
        <f t="shared" si="2"/>
        <v>30</v>
      </c>
      <c r="D9" s="52"/>
      <c r="E9" s="52">
        <v>30</v>
      </c>
      <c r="F9" s="64"/>
      <c r="G9" s="27"/>
      <c r="H9" s="27"/>
    </row>
    <row r="10" spans="1:8" ht="33" customHeight="1">
      <c r="A10" s="52">
        <v>4</v>
      </c>
      <c r="B10" s="27" t="s">
        <v>5</v>
      </c>
      <c r="C10" s="27">
        <f t="shared" si="2"/>
        <v>40</v>
      </c>
      <c r="D10" s="52"/>
      <c r="E10" s="52">
        <v>40</v>
      </c>
      <c r="F10" s="64"/>
      <c r="G10" s="27"/>
      <c r="H10" s="27"/>
    </row>
    <row r="11" spans="1:8" ht="33" customHeight="1">
      <c r="A11" s="52">
        <v>5</v>
      </c>
      <c r="B11" s="27" t="s">
        <v>6</v>
      </c>
      <c r="C11" s="27">
        <f t="shared" si="2"/>
        <v>30</v>
      </c>
      <c r="D11" s="52"/>
      <c r="E11" s="52">
        <v>30</v>
      </c>
      <c r="F11" s="64"/>
      <c r="G11" s="27"/>
      <c r="H11" s="27"/>
    </row>
    <row r="12" spans="1:8" ht="33" customHeight="1">
      <c r="A12" s="52">
        <v>6</v>
      </c>
      <c r="B12" s="27" t="s">
        <v>7</v>
      </c>
      <c r="C12" s="27">
        <f t="shared" si="2"/>
        <v>20</v>
      </c>
      <c r="D12" s="52"/>
      <c r="E12" s="52">
        <v>20</v>
      </c>
      <c r="F12" s="64"/>
      <c r="G12" s="27"/>
      <c r="H12" s="27"/>
    </row>
    <row r="13" spans="1:8" ht="33" customHeight="1">
      <c r="A13" s="52">
        <v>7</v>
      </c>
      <c r="B13" s="27" t="s">
        <v>48</v>
      </c>
      <c r="C13" s="27">
        <f t="shared" si="2"/>
        <v>349</v>
      </c>
      <c r="D13" s="52">
        <v>80</v>
      </c>
      <c r="E13" s="53">
        <v>100</v>
      </c>
      <c r="F13" s="64">
        <v>80</v>
      </c>
      <c r="G13" s="27">
        <v>50</v>
      </c>
      <c r="H13" s="27">
        <v>39</v>
      </c>
    </row>
    <row r="14" spans="1:8" ht="33" customHeight="1">
      <c r="A14" s="98" t="s">
        <v>49</v>
      </c>
      <c r="B14" s="98"/>
      <c r="C14" s="98"/>
      <c r="D14" s="108" t="s">
        <v>50</v>
      </c>
      <c r="E14" s="109"/>
      <c r="F14" s="64" t="s">
        <v>56</v>
      </c>
      <c r="G14" s="27" t="s">
        <v>72</v>
      </c>
      <c r="H14" s="27" t="s">
        <v>62</v>
      </c>
    </row>
  </sheetData>
  <mergeCells count="14">
    <mergeCell ref="A5:B5"/>
    <mergeCell ref="A14:C14"/>
    <mergeCell ref="A8:A9"/>
    <mergeCell ref="D14:E14"/>
    <mergeCell ref="H3:H4"/>
    <mergeCell ref="A1:H1"/>
    <mergeCell ref="G2:H2"/>
    <mergeCell ref="A3:A4"/>
    <mergeCell ref="B3:B4"/>
    <mergeCell ref="C3:C4"/>
    <mergeCell ref="G3:G4"/>
    <mergeCell ref="D3:D4"/>
    <mergeCell ref="E3:E4"/>
    <mergeCell ref="F3:F4"/>
  </mergeCells>
  <phoneticPr fontId="1" type="noConversion"/>
  <printOptions horizontalCentered="1"/>
  <pageMargins left="0.19685039370078741" right="0.16" top="0.35433070866141736" bottom="0.49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汇总表</vt:lpstr>
      <vt:lpstr>科技创新与推广</vt:lpstr>
      <vt:lpstr>农业公共服务 </vt:lpstr>
      <vt:lpstr>美丽乡村发展</vt:lpstr>
      <vt:lpstr>Sheet1</vt:lpstr>
      <vt:lpstr>科技创新与推广!Print_Titles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2024-03-09T07:17:00Z</cp:lastPrinted>
  <dcterms:created xsi:type="dcterms:W3CDTF">2020-04-29T03:10:58Z</dcterms:created>
  <dcterms:modified xsi:type="dcterms:W3CDTF">2024-03-18T06:01:48Z</dcterms:modified>
</cp:coreProperties>
</file>