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 activeTab="2"/>
  </bookViews>
  <sheets>
    <sheet name="汇总表" sheetId="21" r:id="rId1"/>
    <sheet name="高标准农田建设" sheetId="4" r:id="rId2"/>
    <sheet name="现代农业发专项专项" sheetId="23" r:id="rId3"/>
    <sheet name="科技创新与推广" sheetId="19" r:id="rId4"/>
    <sheet name="农业公共服务 " sheetId="16" r:id="rId5"/>
    <sheet name="美丽乡村发展" sheetId="3" r:id="rId6"/>
    <sheet name="Sheet1" sheetId="22" r:id="rId7"/>
  </sheets>
  <definedNames>
    <definedName name="_xlnm.Print_Titles" localSheetId="3">科技创新与推广!$A:$D</definedName>
    <definedName name="_xlnm.Print_Titles" localSheetId="2">现代农业发专项专项!$A:$D</definedName>
  </definedNames>
  <calcPr calcId="125725"/>
</workbook>
</file>

<file path=xl/calcChain.xml><?xml version="1.0" encoding="utf-8"?>
<calcChain xmlns="http://schemas.openxmlformats.org/spreadsheetml/2006/main">
  <c r="H11" i="21"/>
  <c r="H10"/>
  <c r="G4"/>
  <c r="H9"/>
  <c r="H8"/>
  <c r="H7"/>
  <c r="H6"/>
  <c r="H5"/>
  <c r="G12"/>
  <c r="G11"/>
  <c r="G10"/>
  <c r="G9"/>
  <c r="G8"/>
  <c r="G7"/>
  <c r="G6"/>
  <c r="G5"/>
  <c r="F4"/>
  <c r="F12"/>
  <c r="F11"/>
  <c r="F10"/>
  <c r="F9"/>
  <c r="F8"/>
  <c r="F7"/>
  <c r="F6"/>
  <c r="F5"/>
  <c r="E12"/>
  <c r="D4" i="23"/>
  <c r="I5" i="3"/>
  <c r="E5"/>
  <c r="F5"/>
  <c r="H5"/>
  <c r="D5"/>
  <c r="I8"/>
  <c r="H4" i="21" l="1"/>
  <c r="G8" i="3"/>
  <c r="G5" s="1"/>
  <c r="E4" i="16"/>
  <c r="C12"/>
  <c r="C5"/>
  <c r="C6"/>
  <c r="C7"/>
  <c r="C8"/>
  <c r="C9"/>
  <c r="C10"/>
  <c r="C11"/>
  <c r="F4"/>
  <c r="D4"/>
  <c r="C4" l="1"/>
  <c r="C6" i="19"/>
  <c r="C7"/>
  <c r="C8"/>
  <c r="C9"/>
  <c r="C10"/>
  <c r="C11"/>
  <c r="C12"/>
  <c r="C13"/>
  <c r="C5"/>
  <c r="G5"/>
  <c r="E5"/>
  <c r="F5"/>
  <c r="D5"/>
  <c r="D4" i="4" l="1"/>
  <c r="C5"/>
  <c r="D6" i="21" s="1"/>
  <c r="C6" i="4"/>
  <c r="D7" i="21" s="1"/>
  <c r="C7" i="4"/>
  <c r="D9" i="21" s="1"/>
  <c r="E11"/>
  <c r="E10"/>
  <c r="E9"/>
  <c r="E8"/>
  <c r="E7"/>
  <c r="E6"/>
  <c r="E5"/>
  <c r="C12" i="23"/>
  <c r="C11"/>
  <c r="C10"/>
  <c r="C9"/>
  <c r="C8"/>
  <c r="C7"/>
  <c r="C6"/>
  <c r="C5"/>
  <c r="C4" l="1"/>
  <c r="E4" i="21"/>
  <c r="D4"/>
  <c r="C4" i="4"/>
  <c r="C6" i="3" l="1"/>
  <c r="C7"/>
  <c r="C8"/>
  <c r="C9"/>
  <c r="C10"/>
  <c r="C11"/>
  <c r="C12"/>
  <c r="C5" l="1"/>
  <c r="C8" i="21" l="1"/>
  <c r="C7"/>
  <c r="C6"/>
  <c r="C9"/>
  <c r="C10"/>
  <c r="C11"/>
  <c r="C12"/>
  <c r="C4" l="1"/>
  <c r="C5"/>
</calcChain>
</file>

<file path=xl/sharedStrings.xml><?xml version="1.0" encoding="utf-8"?>
<sst xmlns="http://schemas.openxmlformats.org/spreadsheetml/2006/main" count="116" uniqueCount="79">
  <si>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</si>
  <si>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</si>
  <si>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</si>
  <si>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</si>
  <si>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</si>
  <si>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</si>
  <si>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</si>
  <si>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</si>
  <si>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</si>
  <si>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</si>
  <si>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</si>
  <si>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</si>
  <si>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</si>
  <si>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</si>
  <si>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</si>
  <si>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</si>
  <si>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</si>
  <si>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</si>
  <si>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</si>
  <si>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</si>
  <si>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</si>
  <si>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辖市、区</t>
    <phoneticPr fontId="1" type="noConversion"/>
  </si>
  <si>
    <t>责任处室</t>
    <phoneticPr fontId="1" type="noConversion"/>
  </si>
  <si>
    <t>合计</t>
    <phoneticPr fontId="1" type="noConversion"/>
  </si>
  <si>
    <t>序号</t>
    <phoneticPr fontId="1" type="noConversion"/>
  </si>
  <si>
    <t>辖市、区</t>
    <phoneticPr fontId="1" type="noConversion"/>
  </si>
  <si>
    <t>单位：万元</t>
    <phoneticPr fontId="1" type="noConversion"/>
  </si>
  <si>
    <t>科教处</t>
    <phoneticPr fontId="1" type="noConversion"/>
  </si>
  <si>
    <t>美丽乡村发展专项</t>
    <phoneticPr fontId="1" type="noConversion"/>
  </si>
  <si>
    <t>农业公共服务专项</t>
    <phoneticPr fontId="1" type="noConversion"/>
  </si>
  <si>
    <t>高标准农田建设专项</t>
    <phoneticPr fontId="1" type="noConversion"/>
  </si>
  <si>
    <t>局本级</t>
    <phoneticPr fontId="1" type="noConversion"/>
  </si>
  <si>
    <t xml:space="preserve">武进区  </t>
    <phoneticPr fontId="1" type="noConversion"/>
  </si>
  <si>
    <t xml:space="preserve">      其中经开区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</si>
  <si>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</si>
  <si>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</si>
  <si>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</si>
  <si>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责任处站</t>
    <phoneticPr fontId="1" type="noConversion"/>
  </si>
  <si>
    <t>单位：万元</t>
    <phoneticPr fontId="1" type="noConversion"/>
  </si>
  <si>
    <t>小计</t>
    <phoneticPr fontId="1" type="noConversion"/>
  </si>
  <si>
    <t>单元：万元</t>
    <phoneticPr fontId="1" type="noConversion"/>
  </si>
  <si>
    <t>2024年市级高标准农田建设专项资金下达分配明细表</t>
    <phoneticPr fontId="1" type="noConversion"/>
  </si>
  <si>
    <t>质监处</t>
    <phoneticPr fontId="1" type="noConversion"/>
  </si>
  <si>
    <t>农田建设处</t>
    <phoneticPr fontId="1" type="noConversion"/>
  </si>
  <si>
    <t>2024年市级现代农业发展专项下达分配明细表</t>
    <phoneticPr fontId="1" type="noConversion"/>
  </si>
  <si>
    <t>农产品质量安全监管</t>
    <phoneticPr fontId="1" type="noConversion"/>
  </si>
  <si>
    <t>农业科技创新与推广专项</t>
    <phoneticPr fontId="1" type="noConversion"/>
  </si>
  <si>
    <t>现代农业发展专项</t>
    <phoneticPr fontId="1" type="noConversion"/>
  </si>
  <si>
    <t>农业品种品质提升与宣传推介</t>
    <phoneticPr fontId="1" type="noConversion"/>
  </si>
  <si>
    <t>高标准农田建设</t>
    <phoneticPr fontId="1" type="noConversion"/>
  </si>
  <si>
    <t>2024年市级农业农村专项资金（第三批）汇总表</t>
    <phoneticPr fontId="1" type="noConversion"/>
  </si>
  <si>
    <t>办公室</t>
    <phoneticPr fontId="1" type="noConversion"/>
  </si>
  <si>
    <t>2024年市级科技创新与推广资金下达分配明细表</t>
    <phoneticPr fontId="1" type="noConversion"/>
  </si>
  <si>
    <t>农业科技创新中心建设</t>
    <phoneticPr fontId="1" type="noConversion"/>
  </si>
  <si>
    <t>农机处</t>
    <phoneticPr fontId="1" type="noConversion"/>
  </si>
  <si>
    <t>特色绿色农机发展</t>
    <phoneticPr fontId="1" type="noConversion"/>
  </si>
  <si>
    <t xml:space="preserve">农业绿色高质高效    </t>
    <phoneticPr fontId="1" type="noConversion"/>
  </si>
  <si>
    <t>育供秧基地</t>
    <phoneticPr fontId="1" type="noConversion"/>
  </si>
  <si>
    <t>江苏第一方提高巩固</t>
    <phoneticPr fontId="1" type="noConversion"/>
  </si>
  <si>
    <t>种植业处</t>
    <phoneticPr fontId="1" type="noConversion"/>
  </si>
  <si>
    <t>2024年市级农业公共服务专项资金下达分配明细表</t>
    <phoneticPr fontId="1" type="noConversion"/>
  </si>
  <si>
    <t>水产标准化健康养殖建设</t>
    <phoneticPr fontId="1" type="noConversion"/>
  </si>
  <si>
    <t>渔业处</t>
    <phoneticPr fontId="1" type="noConversion"/>
  </si>
  <si>
    <t>农业绿色发展监管</t>
  </si>
  <si>
    <t>绿色发展处</t>
    <phoneticPr fontId="1" type="noConversion"/>
  </si>
  <si>
    <t>2024年市级美丽乡村发展专项资金下达分配明细表</t>
    <phoneticPr fontId="1" type="noConversion"/>
  </si>
  <si>
    <t>村集体经济发展    （帮促增收类）</t>
    <phoneticPr fontId="1" type="noConversion"/>
  </si>
  <si>
    <t>老区乡村振兴帮促</t>
    <phoneticPr fontId="1" type="noConversion"/>
  </si>
  <si>
    <t>经管站</t>
    <phoneticPr fontId="1" type="noConversion"/>
  </si>
  <si>
    <t>社会事业处</t>
    <phoneticPr fontId="1" type="noConversion"/>
  </si>
  <si>
    <t>农村集体经济发展（经济发展类）</t>
    <phoneticPr fontId="1" type="noConversion"/>
  </si>
  <si>
    <t>农村人居环境整治提升（红榜村奖补）</t>
    <phoneticPr fontId="1" type="noConversion"/>
  </si>
  <si>
    <t>乡村片区高标准农田建设专项奖励资金</t>
    <phoneticPr fontId="1" type="noConversion"/>
  </si>
  <si>
    <t>综合处</t>
    <phoneticPr fontId="1" type="noConversion"/>
  </si>
  <si>
    <t>合  计</t>
    <phoneticPr fontId="1" type="noConversion"/>
  </si>
  <si>
    <t>合   计</t>
    <phoneticPr fontId="1" type="noConversion"/>
  </si>
  <si>
    <t>局本级</t>
    <phoneticPr fontId="1" type="noConversion"/>
  </si>
  <si>
    <t>农村人居环境整治提升（重点村奖补）</t>
    <phoneticPr fontId="1" type="noConversion"/>
  </si>
  <si>
    <t>备注：其中局本级28.5万元下达至常州市农民体育协会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</si>
</sst>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6" xfId="0" applyFont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zoomScale="90" zoomScaleNormal="90" workbookViewId="0">
      <selection activeCell="D20" sqref="D20"/>
    </sheetView>
  </sheetViews>
  <sheetFormatPr defaultColWidth="9" defaultRowHeight="14.4"/>
  <cols>
    <col min="1" max="1" width="6" style="11" customWidth="1"/>
    <col min="2" max="2" width="19.77734375" style="11" customWidth="1"/>
    <col min="3" max="3" width="12.44140625" style="11" customWidth="1"/>
    <col min="4" max="5" width="17.21875" style="11" customWidth="1"/>
    <col min="6" max="6" width="14.33203125" style="13" customWidth="1"/>
    <col min="7" max="7" width="18.6640625" style="13" customWidth="1"/>
    <col min="8" max="8" width="19.44140625" style="13" customWidth="1"/>
    <col min="9" max="9" width="9" style="11"/>
    <col min="10" max="10" width="10.5546875" style="11" bestFit="1" customWidth="1"/>
    <col min="11" max="16384" width="9" style="11"/>
  </cols>
  <sheetData>
    <row r="1" spans="1:8" ht="66" customHeight="1">
      <c r="A1" s="86" t="s">
        <v>50</v>
      </c>
      <c r="B1" s="86"/>
      <c r="C1" s="86"/>
      <c r="D1" s="86"/>
      <c r="E1" s="86"/>
      <c r="F1" s="86"/>
      <c r="G1" s="86"/>
      <c r="H1" s="86"/>
    </row>
    <row r="2" spans="1:8" ht="29.25" customHeight="1">
      <c r="A2" s="16"/>
      <c r="B2" s="16"/>
      <c r="C2" s="16"/>
      <c r="D2" s="16"/>
      <c r="E2" s="16"/>
      <c r="F2" s="16"/>
      <c r="G2" s="16"/>
    </row>
    <row r="3" spans="1:8" ht="44.25" customHeight="1">
      <c r="A3" s="33" t="s">
        <v>16</v>
      </c>
      <c r="B3" s="26" t="s">
        <v>21</v>
      </c>
      <c r="C3" s="26" t="s">
        <v>23</v>
      </c>
      <c r="D3" s="34" t="s">
        <v>30</v>
      </c>
      <c r="E3" s="65" t="s">
        <v>47</v>
      </c>
      <c r="F3" s="69" t="s">
        <v>46</v>
      </c>
      <c r="G3" s="28" t="s">
        <v>29</v>
      </c>
      <c r="H3" s="8" t="s">
        <v>28</v>
      </c>
    </row>
    <row r="4" spans="1:8" ht="34.5" customHeight="1">
      <c r="A4" s="84" t="s">
        <v>13</v>
      </c>
      <c r="B4" s="85"/>
      <c r="C4" s="18">
        <f t="shared" ref="C4:C12" si="0">SUM(D4:H4)</f>
        <v>8465.2899999999991</v>
      </c>
      <c r="D4" s="17">
        <f>D5+D6+D7+D9+D10+D11+D12</f>
        <v>253.8</v>
      </c>
      <c r="E4" s="17">
        <f>E5+E6+E7+E9+E10+E11+E12</f>
        <v>93.5</v>
      </c>
      <c r="F4" s="17">
        <f>F5+F6+F7+F9+F10+F11+F12</f>
        <v>890</v>
      </c>
      <c r="G4" s="17">
        <f>G5+G6+G7+G9+G10+G11+G12</f>
        <v>289.99999999999994</v>
      </c>
      <c r="H4" s="17">
        <f>H5+H6+H7+H9+H10+H11+H12</f>
        <v>6937.99</v>
      </c>
    </row>
    <row r="5" spans="1:8" ht="27.75" customHeight="1">
      <c r="A5" s="18">
        <v>1</v>
      </c>
      <c r="B5" s="9" t="s">
        <v>2</v>
      </c>
      <c r="C5" s="34">
        <f t="shared" si="0"/>
        <v>2066.8599999999997</v>
      </c>
      <c r="D5" s="17">
        <v>0</v>
      </c>
      <c r="E5" s="17">
        <f>现代农业发专项专项!D5</f>
        <v>0</v>
      </c>
      <c r="F5" s="17">
        <f>科技创新与推广!C6</f>
        <v>120</v>
      </c>
      <c r="G5" s="30">
        <f>'农业公共服务 '!C5</f>
        <v>82.5</v>
      </c>
      <c r="H5" s="17">
        <f>美丽乡村发展!C6</f>
        <v>1864.36</v>
      </c>
    </row>
    <row r="6" spans="1:8" ht="27.75" customHeight="1">
      <c r="A6" s="18">
        <v>2</v>
      </c>
      <c r="B6" s="3" t="s">
        <v>3</v>
      </c>
      <c r="C6" s="35">
        <f t="shared" si="0"/>
        <v>1213.1600000000001</v>
      </c>
      <c r="D6" s="17">
        <f>高标准农田建设!C5</f>
        <v>105</v>
      </c>
      <c r="E6" s="17">
        <f>现代农业发专项专项!D6</f>
        <v>0</v>
      </c>
      <c r="F6" s="17">
        <f>科技创新与推广!C7</f>
        <v>10</v>
      </c>
      <c r="G6" s="30">
        <f>'农业公共服务 '!C6</f>
        <v>52.7</v>
      </c>
      <c r="H6" s="17">
        <f>美丽乡村发展!C7</f>
        <v>1045.46</v>
      </c>
    </row>
    <row r="7" spans="1:8" ht="27.75" customHeight="1">
      <c r="A7" s="87">
        <v>3</v>
      </c>
      <c r="B7" s="49" t="s">
        <v>4</v>
      </c>
      <c r="C7" s="44">
        <f t="shared" si="0"/>
        <v>2180.9300000000003</v>
      </c>
      <c r="D7" s="17">
        <f>高标准农田建设!C6</f>
        <v>27.3</v>
      </c>
      <c r="E7" s="17">
        <f>现代农业发专项专项!D7</f>
        <v>0</v>
      </c>
      <c r="F7" s="17">
        <f>科技创新与推广!C8</f>
        <v>350</v>
      </c>
      <c r="G7" s="30">
        <f>'农业公共服务 '!C7</f>
        <v>74.7</v>
      </c>
      <c r="H7" s="17">
        <f>美丽乡村发展!C8</f>
        <v>1728.93</v>
      </c>
    </row>
    <row r="8" spans="1:8" ht="27.75" customHeight="1">
      <c r="A8" s="88"/>
      <c r="B8" s="54" t="s">
        <v>34</v>
      </c>
      <c r="C8" s="44">
        <f t="shared" si="0"/>
        <v>508</v>
      </c>
      <c r="D8" s="17">
        <v>0</v>
      </c>
      <c r="E8" s="17">
        <f>现代农业发专项专项!D8</f>
        <v>0</v>
      </c>
      <c r="F8" s="17">
        <f>科技创新与推广!C9</f>
        <v>0</v>
      </c>
      <c r="G8" s="30">
        <f>'农业公共服务 '!C8</f>
        <v>13</v>
      </c>
      <c r="H8" s="17">
        <f>美丽乡村发展!C9</f>
        <v>495</v>
      </c>
    </row>
    <row r="9" spans="1:8" ht="27.75" customHeight="1">
      <c r="A9" s="18">
        <v>4</v>
      </c>
      <c r="B9" s="50" t="s">
        <v>5</v>
      </c>
      <c r="C9" s="35">
        <f t="shared" si="0"/>
        <v>2056.36</v>
      </c>
      <c r="D9" s="17">
        <f>高标准农田建设!C7</f>
        <v>121.5</v>
      </c>
      <c r="E9" s="17">
        <f>现代农业发专项专项!D9</f>
        <v>0</v>
      </c>
      <c r="F9" s="17">
        <f>科技创新与推广!C10</f>
        <v>410</v>
      </c>
      <c r="G9" s="30">
        <f>'农业公共服务 '!C9</f>
        <v>53.2</v>
      </c>
      <c r="H9" s="17">
        <f>美丽乡村发展!C10</f>
        <v>1471.66</v>
      </c>
    </row>
    <row r="10" spans="1:8" ht="27.75" customHeight="1">
      <c r="A10" s="18">
        <v>5</v>
      </c>
      <c r="B10" s="3" t="s">
        <v>6</v>
      </c>
      <c r="C10" s="35">
        <f t="shared" si="0"/>
        <v>418.49</v>
      </c>
      <c r="D10" s="17">
        <v>0</v>
      </c>
      <c r="E10" s="17">
        <f>现代农业发专项专项!D10</f>
        <v>0</v>
      </c>
      <c r="F10" s="17">
        <f>科技创新与推广!C11</f>
        <v>0</v>
      </c>
      <c r="G10" s="30">
        <f>'农业公共服务 '!C10</f>
        <v>6</v>
      </c>
      <c r="H10" s="17">
        <f>美丽乡村发展!C11</f>
        <v>412.49</v>
      </c>
    </row>
    <row r="11" spans="1:8" ht="27.75" customHeight="1">
      <c r="A11" s="18">
        <v>6</v>
      </c>
      <c r="B11" s="3" t="s">
        <v>7</v>
      </c>
      <c r="C11" s="35">
        <f t="shared" si="0"/>
        <v>418.09000000000003</v>
      </c>
      <c r="D11" s="17">
        <v>0</v>
      </c>
      <c r="E11" s="17">
        <f>现代农业发专项专项!D11</f>
        <v>0</v>
      </c>
      <c r="F11" s="17">
        <f>科技创新与推广!C12</f>
        <v>0</v>
      </c>
      <c r="G11" s="30">
        <f>'农业公共服务 '!C11</f>
        <v>3</v>
      </c>
      <c r="H11" s="17">
        <f>美丽乡村发展!C12</f>
        <v>415.09000000000003</v>
      </c>
    </row>
    <row r="12" spans="1:8" ht="27.75" customHeight="1">
      <c r="A12" s="65">
        <v>7</v>
      </c>
      <c r="B12" s="3" t="s">
        <v>19</v>
      </c>
      <c r="C12" s="35">
        <f t="shared" si="0"/>
        <v>111.4</v>
      </c>
      <c r="D12" s="17">
        <v>0</v>
      </c>
      <c r="E12" s="17">
        <f>现代农业发专项专项!C12</f>
        <v>93.5</v>
      </c>
      <c r="F12" s="17">
        <f>科技创新与推广!C13</f>
        <v>0</v>
      </c>
      <c r="G12" s="17">
        <f>'农业公共服务 '!C12</f>
        <v>17.899999999999999</v>
      </c>
      <c r="H12" s="17">
        <v>0</v>
      </c>
    </row>
  </sheetData>
  <mergeCells count="3">
    <mergeCell ref="A4:B4"/>
    <mergeCell ref="A1:H1"/>
    <mergeCell ref="A7:A8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F4" sqref="F4"/>
    </sheetView>
  </sheetViews>
  <sheetFormatPr defaultColWidth="9" defaultRowHeight="14.4"/>
  <cols>
    <col min="1" max="1" width="11.77734375" style="1" customWidth="1"/>
    <col min="2" max="2" width="20.33203125" style="1" customWidth="1"/>
    <col min="3" max="3" width="14.21875" style="1" customWidth="1"/>
    <col min="4" max="4" width="30.6640625" style="1" customWidth="1"/>
    <col min="5" max="16384" width="9" style="1"/>
  </cols>
  <sheetData>
    <row r="1" spans="1:4" ht="51" customHeight="1">
      <c r="A1" s="92" t="s">
        <v>41</v>
      </c>
      <c r="B1" s="92"/>
      <c r="C1" s="92"/>
      <c r="D1" s="92"/>
    </row>
    <row r="2" spans="1:4" ht="37.5" customHeight="1">
      <c r="A2" s="89"/>
      <c r="B2" s="89"/>
      <c r="C2" s="89"/>
      <c r="D2" s="58" t="s">
        <v>38</v>
      </c>
    </row>
    <row r="3" spans="1:4" ht="44.25" customHeight="1">
      <c r="A3" s="14" t="s">
        <v>0</v>
      </c>
      <c r="B3" s="14" t="s">
        <v>8</v>
      </c>
      <c r="C3" s="56" t="s">
        <v>39</v>
      </c>
      <c r="D3" s="65" t="s">
        <v>49</v>
      </c>
    </row>
    <row r="4" spans="1:4" ht="44.25" customHeight="1">
      <c r="A4" s="90" t="s">
        <v>1</v>
      </c>
      <c r="B4" s="91"/>
      <c r="C4" s="57">
        <f>SUM(C5:C7)</f>
        <v>253.8</v>
      </c>
      <c r="D4" s="56">
        <f>SUM(D5:D7)</f>
        <v>253.8</v>
      </c>
    </row>
    <row r="5" spans="1:4" ht="44.25" customHeight="1">
      <c r="A5" s="12">
        <v>1</v>
      </c>
      <c r="B5" s="2" t="s">
        <v>3</v>
      </c>
      <c r="C5" s="71">
        <f t="shared" ref="C5:C7" si="0">SUM(D5)</f>
        <v>105</v>
      </c>
      <c r="D5" s="56">
        <v>105</v>
      </c>
    </row>
    <row r="6" spans="1:4" ht="44.25" customHeight="1">
      <c r="A6" s="56">
        <v>2</v>
      </c>
      <c r="B6" s="2" t="s">
        <v>4</v>
      </c>
      <c r="C6" s="71">
        <f t="shared" si="0"/>
        <v>27.3</v>
      </c>
      <c r="D6" s="56">
        <v>27.3</v>
      </c>
    </row>
    <row r="7" spans="1:4" ht="44.25" customHeight="1">
      <c r="A7" s="65">
        <v>3</v>
      </c>
      <c r="B7" s="2" t="s">
        <v>5</v>
      </c>
      <c r="C7" s="71">
        <f t="shared" si="0"/>
        <v>121.5</v>
      </c>
      <c r="D7" s="65">
        <v>121.5</v>
      </c>
    </row>
    <row r="8" spans="1:4" ht="45.75" customHeight="1">
      <c r="A8" s="90" t="s">
        <v>22</v>
      </c>
      <c r="B8" s="93"/>
      <c r="C8" s="91"/>
      <c r="D8" s="65" t="s">
        <v>43</v>
      </c>
    </row>
  </sheetData>
  <mergeCells count="4">
    <mergeCell ref="A2:C2"/>
    <mergeCell ref="A4:B4"/>
    <mergeCell ref="A1:D1"/>
    <mergeCell ref="A8:C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tabSelected="1" zoomScale="90" zoomScaleNormal="90" workbookViewId="0">
      <selection activeCell="C16" sqref="C16"/>
    </sheetView>
  </sheetViews>
  <sheetFormatPr defaultColWidth="9" defaultRowHeight="14.4"/>
  <cols>
    <col min="1" max="1" width="6.21875" style="21" customWidth="1"/>
    <col min="2" max="2" width="18.33203125" style="21" customWidth="1"/>
    <col min="3" max="3" width="27.5546875" style="21" customWidth="1"/>
    <col min="4" max="4" width="29.77734375" style="22" customWidth="1"/>
    <col min="5" max="6" width="9" style="21" customWidth="1"/>
    <col min="7" max="16384" width="9" style="21"/>
  </cols>
  <sheetData>
    <row r="1" spans="1:5" ht="31.5" customHeight="1">
      <c r="A1" s="98" t="s">
        <v>44</v>
      </c>
      <c r="B1" s="98"/>
      <c r="C1" s="98"/>
      <c r="D1" s="98"/>
    </row>
    <row r="2" spans="1:5" ht="27" customHeight="1">
      <c r="C2" s="15"/>
      <c r="D2" s="37" t="s">
        <v>17</v>
      </c>
    </row>
    <row r="3" spans="1:5" ht="33.75" customHeight="1">
      <c r="A3" s="60" t="s">
        <v>10</v>
      </c>
      <c r="B3" s="60" t="s">
        <v>11</v>
      </c>
      <c r="C3" s="67" t="s">
        <v>1</v>
      </c>
      <c r="D3" s="59" t="s">
        <v>48</v>
      </c>
    </row>
    <row r="4" spans="1:5" ht="39" customHeight="1">
      <c r="A4" s="94" t="s">
        <v>9</v>
      </c>
      <c r="B4" s="94"/>
      <c r="C4" s="67">
        <f>C5+C6+C7+C9+C10+C11+C12</f>
        <v>93.5</v>
      </c>
      <c r="D4" s="73">
        <f>D5+D6+D7+D9+D10+D11+D12</f>
        <v>93.5</v>
      </c>
    </row>
    <row r="5" spans="1:5" s="22" customFormat="1" ht="26.25" customHeight="1">
      <c r="A5" s="5">
        <v>1</v>
      </c>
      <c r="B5" s="6" t="s">
        <v>12</v>
      </c>
      <c r="C5" s="51">
        <f t="shared" ref="C5:C12" si="0">SUM(D5:D5)</f>
        <v>0</v>
      </c>
      <c r="D5" s="59">
        <v>0</v>
      </c>
    </row>
    <row r="6" spans="1:5" ht="26.25" customHeight="1">
      <c r="A6" s="66">
        <v>2</v>
      </c>
      <c r="B6" s="27" t="s">
        <v>3</v>
      </c>
      <c r="C6" s="51">
        <f t="shared" si="0"/>
        <v>0</v>
      </c>
      <c r="D6" s="23">
        <v>0</v>
      </c>
      <c r="E6"/>
    </row>
    <row r="7" spans="1:5" ht="26.25" customHeight="1">
      <c r="A7" s="95">
        <v>3</v>
      </c>
      <c r="B7" s="27" t="s">
        <v>35</v>
      </c>
      <c r="C7" s="51">
        <f t="shared" si="0"/>
        <v>0</v>
      </c>
      <c r="D7" s="23">
        <v>0</v>
      </c>
    </row>
    <row r="8" spans="1:5" ht="26.25" customHeight="1">
      <c r="A8" s="96"/>
      <c r="B8" s="53" t="s">
        <v>34</v>
      </c>
      <c r="C8" s="51">
        <f t="shared" si="0"/>
        <v>0</v>
      </c>
      <c r="D8" s="23">
        <v>0</v>
      </c>
    </row>
    <row r="9" spans="1:5" ht="26.25" customHeight="1">
      <c r="A9" s="66">
        <v>4</v>
      </c>
      <c r="B9" s="25" t="s">
        <v>5</v>
      </c>
      <c r="C9" s="51">
        <f t="shared" si="0"/>
        <v>0</v>
      </c>
      <c r="D9" s="7">
        <v>0</v>
      </c>
    </row>
    <row r="10" spans="1:5" ht="26.25" customHeight="1">
      <c r="A10" s="66">
        <v>5</v>
      </c>
      <c r="B10" s="40" t="s">
        <v>6</v>
      </c>
      <c r="C10" s="51">
        <f t="shared" si="0"/>
        <v>0</v>
      </c>
      <c r="D10" s="23">
        <v>0</v>
      </c>
    </row>
    <row r="11" spans="1:5" ht="26.25" customHeight="1">
      <c r="A11" s="66">
        <v>6</v>
      </c>
      <c r="B11" s="40" t="s">
        <v>7</v>
      </c>
      <c r="C11" s="51">
        <f t="shared" si="0"/>
        <v>0</v>
      </c>
      <c r="D11" s="59">
        <v>0</v>
      </c>
    </row>
    <row r="12" spans="1:5" ht="26.25" customHeight="1">
      <c r="A12" s="66">
        <v>7</v>
      </c>
      <c r="B12" s="40" t="s">
        <v>19</v>
      </c>
      <c r="C12" s="51">
        <f t="shared" si="0"/>
        <v>93.5</v>
      </c>
      <c r="D12" s="59">
        <v>93.5</v>
      </c>
    </row>
    <row r="13" spans="1:5" ht="40.5" customHeight="1">
      <c r="A13" s="97" t="s">
        <v>18</v>
      </c>
      <c r="B13" s="97"/>
      <c r="C13" s="97"/>
      <c r="D13" s="59" t="s">
        <v>51</v>
      </c>
    </row>
    <row r="14" spans="1:5" ht="22.8" customHeight="1">
      <c r="A14" s="99" t="s">
        <v>78</v>
      </c>
      <c r="B14" s="99"/>
      <c r="C14" s="99"/>
      <c r="D14" s="99"/>
    </row>
  </sheetData>
  <mergeCells count="5">
    <mergeCell ref="A4:B4"/>
    <mergeCell ref="A7:A8"/>
    <mergeCell ref="A13:C13"/>
    <mergeCell ref="A1:D1"/>
    <mergeCell ref="A14:D14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4"/>
  <sheetViews>
    <sheetView zoomScale="90" zoomScaleNormal="90" workbookViewId="0">
      <selection activeCell="J14" sqref="J14"/>
    </sheetView>
  </sheetViews>
  <sheetFormatPr defaultColWidth="9" defaultRowHeight="14.4"/>
  <cols>
    <col min="1" max="1" width="6.21875" style="21" customWidth="1"/>
    <col min="2" max="2" width="18.33203125" style="21" customWidth="1"/>
    <col min="3" max="3" width="18.21875" style="21" customWidth="1"/>
    <col min="4" max="4" width="21.44140625" style="22" bestFit="1" customWidth="1"/>
    <col min="5" max="5" width="21.44140625" style="22" customWidth="1"/>
    <col min="6" max="6" width="21.21875" style="21" customWidth="1"/>
    <col min="7" max="7" width="19.109375" style="80" customWidth="1"/>
    <col min="8" max="16384" width="9" style="21"/>
  </cols>
  <sheetData>
    <row r="1" spans="1:7" ht="31.5" customHeight="1">
      <c r="A1" s="98" t="s">
        <v>52</v>
      </c>
      <c r="B1" s="98"/>
      <c r="C1" s="98"/>
      <c r="D1" s="98"/>
      <c r="E1" s="98"/>
      <c r="F1" s="98"/>
      <c r="G1" s="98"/>
    </row>
    <row r="2" spans="1:7" ht="27" customHeight="1">
      <c r="C2" s="15"/>
      <c r="E2" s="15"/>
      <c r="G2" s="37" t="s">
        <v>17</v>
      </c>
    </row>
    <row r="3" spans="1:7" ht="31.8" customHeight="1">
      <c r="A3" s="101" t="s">
        <v>10</v>
      </c>
      <c r="B3" s="101" t="s">
        <v>11</v>
      </c>
      <c r="C3" s="101" t="s">
        <v>14</v>
      </c>
      <c r="D3" s="103" t="s">
        <v>53</v>
      </c>
      <c r="E3" s="103" t="s">
        <v>55</v>
      </c>
      <c r="F3" s="100" t="s">
        <v>56</v>
      </c>
      <c r="G3" s="100"/>
    </row>
    <row r="4" spans="1:7" ht="33.75" customHeight="1">
      <c r="A4" s="102"/>
      <c r="B4" s="102"/>
      <c r="C4" s="102"/>
      <c r="D4" s="104"/>
      <c r="E4" s="104"/>
      <c r="F4" s="59" t="s">
        <v>57</v>
      </c>
      <c r="G4" s="59" t="s">
        <v>58</v>
      </c>
    </row>
    <row r="5" spans="1:7" ht="39" customHeight="1">
      <c r="A5" s="94" t="s">
        <v>9</v>
      </c>
      <c r="B5" s="94"/>
      <c r="C5" s="61">
        <f>SUM(D5:G5)</f>
        <v>890</v>
      </c>
      <c r="D5" s="61">
        <f>D6+D7+D8+D10+D11+D12+D13</f>
        <v>640</v>
      </c>
      <c r="E5" s="73">
        <f>E6+E7+E8+E10+E11+E12+E13</f>
        <v>110</v>
      </c>
      <c r="F5" s="73">
        <f>F6+F7+F8+F10+F11+F12+F13</f>
        <v>50</v>
      </c>
      <c r="G5" s="73">
        <f>G6+G7+G8+G10+G11+G12+G13</f>
        <v>90</v>
      </c>
    </row>
    <row r="6" spans="1:7" s="22" customFormat="1" ht="26.25" customHeight="1">
      <c r="A6" s="5">
        <v>1</v>
      </c>
      <c r="B6" s="6" t="s">
        <v>12</v>
      </c>
      <c r="C6" s="73">
        <f t="shared" ref="C6:C13" si="0">SUM(D6:G6)</f>
        <v>120</v>
      </c>
      <c r="D6" s="36">
        <v>0</v>
      </c>
      <c r="E6" s="59">
        <v>20</v>
      </c>
      <c r="F6" s="77">
        <v>10</v>
      </c>
      <c r="G6" s="38">
        <v>90</v>
      </c>
    </row>
    <row r="7" spans="1:7" ht="26.25" customHeight="1">
      <c r="A7" s="4">
        <v>2</v>
      </c>
      <c r="B7" s="27" t="s">
        <v>3</v>
      </c>
      <c r="C7" s="73">
        <f t="shared" si="0"/>
        <v>10</v>
      </c>
      <c r="D7" s="23">
        <v>0</v>
      </c>
      <c r="E7" s="23">
        <v>0</v>
      </c>
      <c r="F7" s="78">
        <v>10</v>
      </c>
      <c r="G7" s="14">
        <v>0</v>
      </c>
    </row>
    <row r="8" spans="1:7" ht="26.25" customHeight="1">
      <c r="A8" s="95">
        <v>3</v>
      </c>
      <c r="B8" s="27" t="s">
        <v>35</v>
      </c>
      <c r="C8" s="73">
        <f t="shared" si="0"/>
        <v>350</v>
      </c>
      <c r="D8" s="23">
        <v>300</v>
      </c>
      <c r="E8" s="23">
        <v>20</v>
      </c>
      <c r="F8" s="79">
        <v>30</v>
      </c>
      <c r="G8" s="14">
        <v>0</v>
      </c>
    </row>
    <row r="9" spans="1:7" ht="26.25" customHeight="1">
      <c r="A9" s="96"/>
      <c r="B9" s="53" t="s">
        <v>34</v>
      </c>
      <c r="C9" s="73">
        <f t="shared" si="0"/>
        <v>0</v>
      </c>
      <c r="D9" s="23">
        <v>0</v>
      </c>
      <c r="E9" s="23">
        <v>0</v>
      </c>
      <c r="F9" s="77">
        <v>0</v>
      </c>
      <c r="G9" s="14">
        <v>0</v>
      </c>
    </row>
    <row r="10" spans="1:7" ht="26.25" customHeight="1">
      <c r="A10" s="4">
        <v>4</v>
      </c>
      <c r="B10" s="25" t="s">
        <v>5</v>
      </c>
      <c r="C10" s="73">
        <f t="shared" si="0"/>
        <v>410</v>
      </c>
      <c r="D10" s="7">
        <v>340</v>
      </c>
      <c r="E10" s="7">
        <v>70</v>
      </c>
      <c r="F10" s="77">
        <v>0</v>
      </c>
      <c r="G10" s="14">
        <v>0</v>
      </c>
    </row>
    <row r="11" spans="1:7" ht="26.25" customHeight="1">
      <c r="A11" s="4">
        <v>5</v>
      </c>
      <c r="B11" s="19" t="s">
        <v>6</v>
      </c>
      <c r="C11" s="73">
        <f t="shared" si="0"/>
        <v>0</v>
      </c>
      <c r="D11" s="23">
        <v>0</v>
      </c>
      <c r="E11" s="23">
        <v>0</v>
      </c>
      <c r="F11" s="77">
        <v>0</v>
      </c>
      <c r="G11" s="14">
        <v>0</v>
      </c>
    </row>
    <row r="12" spans="1:7" ht="26.25" customHeight="1">
      <c r="A12" s="4">
        <v>6</v>
      </c>
      <c r="B12" s="19" t="s">
        <v>7</v>
      </c>
      <c r="C12" s="73">
        <f t="shared" si="0"/>
        <v>0</v>
      </c>
      <c r="D12" s="36">
        <v>0</v>
      </c>
      <c r="E12" s="59">
        <v>0</v>
      </c>
      <c r="F12" s="77">
        <v>0</v>
      </c>
      <c r="G12" s="14">
        <v>0</v>
      </c>
    </row>
    <row r="13" spans="1:7" ht="26.25" customHeight="1">
      <c r="A13" s="42">
        <v>7</v>
      </c>
      <c r="B13" s="40" t="s">
        <v>31</v>
      </c>
      <c r="C13" s="73">
        <f t="shared" si="0"/>
        <v>0</v>
      </c>
      <c r="D13" s="41">
        <v>0</v>
      </c>
      <c r="E13" s="59">
        <v>0</v>
      </c>
      <c r="F13" s="77">
        <v>0</v>
      </c>
      <c r="G13" s="14">
        <v>0</v>
      </c>
    </row>
    <row r="14" spans="1:7" ht="40.5" customHeight="1">
      <c r="A14" s="97" t="s">
        <v>20</v>
      </c>
      <c r="B14" s="97"/>
      <c r="C14" s="97"/>
      <c r="D14" s="39" t="s">
        <v>27</v>
      </c>
      <c r="E14" s="59" t="s">
        <v>54</v>
      </c>
      <c r="F14" s="78" t="s">
        <v>54</v>
      </c>
      <c r="G14" s="65" t="s">
        <v>59</v>
      </c>
    </row>
  </sheetData>
  <mergeCells count="10">
    <mergeCell ref="A14:C14"/>
    <mergeCell ref="A5:B5"/>
    <mergeCell ref="A8:A9"/>
    <mergeCell ref="F3:G3"/>
    <mergeCell ref="A1:G1"/>
    <mergeCell ref="A3:A4"/>
    <mergeCell ref="B3:B4"/>
    <mergeCell ref="C3:C4"/>
    <mergeCell ref="D3:D4"/>
    <mergeCell ref="E3:E4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2"/>
  <sheetViews>
    <sheetView zoomScale="80" zoomScaleNormal="80" workbookViewId="0">
      <selection activeCell="B12" sqref="B12"/>
    </sheetView>
  </sheetViews>
  <sheetFormatPr defaultColWidth="9" defaultRowHeight="26.25" customHeight="1"/>
  <cols>
    <col min="1" max="1" width="3.88671875" style="20" customWidth="1"/>
    <col min="2" max="2" width="22.77734375" style="20" customWidth="1"/>
    <col min="3" max="3" width="26" style="20" customWidth="1"/>
    <col min="4" max="4" width="27" style="20" customWidth="1"/>
    <col min="5" max="5" width="18.21875" style="20" customWidth="1"/>
    <col min="6" max="6" width="21.77734375" style="20" customWidth="1"/>
    <col min="7" max="16384" width="9" style="20"/>
  </cols>
  <sheetData>
    <row r="1" spans="1:6" ht="43.5" customHeight="1">
      <c r="A1" s="110" t="s">
        <v>60</v>
      </c>
      <c r="B1" s="110"/>
      <c r="C1" s="110"/>
      <c r="D1" s="110"/>
      <c r="E1" s="110"/>
      <c r="F1" s="110"/>
    </row>
    <row r="2" spans="1:6" ht="29.25" customHeight="1">
      <c r="A2" s="108"/>
      <c r="B2" s="108"/>
      <c r="C2" s="31"/>
      <c r="F2" s="81" t="s">
        <v>40</v>
      </c>
    </row>
    <row r="3" spans="1:6" ht="67.5" customHeight="1">
      <c r="A3" s="30" t="s">
        <v>24</v>
      </c>
      <c r="B3" s="30" t="s">
        <v>25</v>
      </c>
      <c r="C3" s="29" t="s">
        <v>23</v>
      </c>
      <c r="D3" s="69" t="s">
        <v>45</v>
      </c>
      <c r="E3" s="76" t="s">
        <v>61</v>
      </c>
      <c r="F3" s="76" t="s">
        <v>63</v>
      </c>
    </row>
    <row r="4" spans="1:6" ht="26.25" customHeight="1">
      <c r="A4" s="105" t="s">
        <v>15</v>
      </c>
      <c r="B4" s="106"/>
      <c r="C4" s="10">
        <f>SUM(D4:F4)</f>
        <v>290</v>
      </c>
      <c r="D4" s="10">
        <f>D5+D6+D7+D9+D10+D11+D12</f>
        <v>100</v>
      </c>
      <c r="E4" s="10">
        <f>E5+E6+E7+E9+E10+E11+E12</f>
        <v>89</v>
      </c>
      <c r="F4" s="10">
        <f>F5+F6+F7+F9+F10+F11+F12</f>
        <v>101</v>
      </c>
    </row>
    <row r="5" spans="1:6" s="32" customFormat="1" ht="24.75" customHeight="1">
      <c r="A5" s="8">
        <v>1</v>
      </c>
      <c r="B5" s="8" t="s">
        <v>2</v>
      </c>
      <c r="C5" s="10">
        <f t="shared" ref="C5:C11" si="0">SUM(D5:F5)</f>
        <v>82.5</v>
      </c>
      <c r="D5" s="10">
        <v>60</v>
      </c>
      <c r="E5" s="82">
        <v>22.5</v>
      </c>
      <c r="F5" s="82"/>
    </row>
    <row r="6" spans="1:6" s="32" customFormat="1" ht="24.75" customHeight="1">
      <c r="A6" s="8">
        <v>2</v>
      </c>
      <c r="B6" s="48" t="s">
        <v>3</v>
      </c>
      <c r="C6" s="10">
        <f t="shared" si="0"/>
        <v>52.7</v>
      </c>
      <c r="D6" s="10">
        <v>0</v>
      </c>
      <c r="E6" s="82">
        <v>17.5</v>
      </c>
      <c r="F6" s="82">
        <v>35.200000000000003</v>
      </c>
    </row>
    <row r="7" spans="1:6" ht="26.4" customHeight="1">
      <c r="A7" s="109">
        <v>3</v>
      </c>
      <c r="B7" s="45" t="s">
        <v>32</v>
      </c>
      <c r="C7" s="10">
        <f t="shared" si="0"/>
        <v>74.7</v>
      </c>
      <c r="D7" s="10">
        <v>30</v>
      </c>
      <c r="E7" s="82">
        <v>32</v>
      </c>
      <c r="F7" s="82">
        <v>12.7</v>
      </c>
    </row>
    <row r="8" spans="1:6" ht="33" customHeight="1">
      <c r="A8" s="109"/>
      <c r="B8" s="46" t="s">
        <v>33</v>
      </c>
      <c r="C8" s="10">
        <f t="shared" si="0"/>
        <v>13</v>
      </c>
      <c r="D8" s="10">
        <v>10</v>
      </c>
      <c r="E8" s="82">
        <v>3</v>
      </c>
      <c r="F8" s="82">
        <v>0</v>
      </c>
    </row>
    <row r="9" spans="1:6" ht="24.75" customHeight="1">
      <c r="A9" s="47">
        <v>4</v>
      </c>
      <c r="B9" s="46" t="s">
        <v>5</v>
      </c>
      <c r="C9" s="10">
        <f t="shared" si="0"/>
        <v>53.2</v>
      </c>
      <c r="D9" s="10">
        <v>10</v>
      </c>
      <c r="E9" s="82">
        <v>8</v>
      </c>
      <c r="F9" s="82">
        <v>35.200000000000003</v>
      </c>
    </row>
    <row r="10" spans="1:6" ht="24.75" customHeight="1">
      <c r="A10" s="8">
        <v>5</v>
      </c>
      <c r="B10" s="30" t="s">
        <v>6</v>
      </c>
      <c r="C10" s="10">
        <f t="shared" si="0"/>
        <v>6</v>
      </c>
      <c r="D10" s="10">
        <v>0</v>
      </c>
      <c r="E10" s="82">
        <v>6</v>
      </c>
      <c r="F10" s="82"/>
    </row>
    <row r="11" spans="1:6" ht="24.75" customHeight="1">
      <c r="A11" s="43">
        <v>6</v>
      </c>
      <c r="B11" s="30" t="s">
        <v>7</v>
      </c>
      <c r="C11" s="10">
        <f t="shared" si="0"/>
        <v>3</v>
      </c>
      <c r="D11" s="10">
        <v>0</v>
      </c>
      <c r="E11" s="82">
        <v>3</v>
      </c>
      <c r="F11" s="82"/>
    </row>
    <row r="12" spans="1:6" s="68" customFormat="1" ht="24.75" customHeight="1">
      <c r="A12" s="47">
        <v>7</v>
      </c>
      <c r="B12" s="75" t="s">
        <v>76</v>
      </c>
      <c r="C12" s="10">
        <f>SUM(D12:F12)</f>
        <v>17.899999999999999</v>
      </c>
      <c r="D12" s="10"/>
      <c r="E12" s="82"/>
      <c r="F12" s="83">
        <v>17.899999999999999</v>
      </c>
    </row>
    <row r="13" spans="1:6" ht="44.4" customHeight="1">
      <c r="A13" s="107" t="s">
        <v>18</v>
      </c>
      <c r="B13" s="107"/>
      <c r="C13" s="107"/>
      <c r="D13" s="63" t="s">
        <v>42</v>
      </c>
      <c r="E13" s="76" t="s">
        <v>62</v>
      </c>
      <c r="F13" s="76" t="s">
        <v>64</v>
      </c>
    </row>
    <row r="14" spans="1:6" ht="26.25" customHeight="1">
      <c r="B14" s="32"/>
    </row>
    <row r="15" spans="1:6" ht="26.25" customHeight="1">
      <c r="B15" s="32"/>
    </row>
    <row r="16" spans="1:6" ht="26.25" customHeight="1">
      <c r="B16" s="32"/>
    </row>
    <row r="17" spans="2:2" ht="26.25" customHeight="1">
      <c r="B17" s="32"/>
    </row>
    <row r="18" spans="2:2" ht="26.25" customHeight="1">
      <c r="B18" s="32"/>
    </row>
    <row r="19" spans="2:2" ht="26.25" customHeight="1">
      <c r="B19" s="32"/>
    </row>
    <row r="20" spans="2:2" ht="26.25" customHeight="1">
      <c r="B20" s="32"/>
    </row>
    <row r="21" spans="2:2" ht="26.25" customHeight="1">
      <c r="B21" s="32"/>
    </row>
    <row r="22" spans="2:2" ht="26.25" customHeight="1">
      <c r="B22" s="32"/>
    </row>
  </sheetData>
  <mergeCells count="5">
    <mergeCell ref="A4:B4"/>
    <mergeCell ref="A13:C13"/>
    <mergeCell ref="A2:B2"/>
    <mergeCell ref="A7:A8"/>
    <mergeCell ref="A1:F1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selection activeCell="O7" sqref="O7"/>
    </sheetView>
  </sheetViews>
  <sheetFormatPr defaultColWidth="9" defaultRowHeight="14.4"/>
  <cols>
    <col min="1" max="1" width="5" style="24" customWidth="1"/>
    <col min="2" max="2" width="14" style="24" customWidth="1"/>
    <col min="3" max="3" width="11.88671875" style="24" customWidth="1"/>
    <col min="4" max="4" width="17.109375" style="68" customWidth="1"/>
    <col min="5" max="5" width="16.109375" style="68" bestFit="1" customWidth="1"/>
    <col min="6" max="6" width="12.5546875" style="68" customWidth="1"/>
    <col min="7" max="7" width="16" style="62" customWidth="1"/>
    <col min="8" max="9" width="14.6640625" style="68" customWidth="1"/>
    <col min="10" max="16384" width="9" style="24"/>
  </cols>
  <sheetData>
    <row r="1" spans="1:9" ht="33" customHeight="1">
      <c r="A1" s="113" t="s">
        <v>65</v>
      </c>
      <c r="B1" s="113"/>
      <c r="C1" s="113"/>
      <c r="D1" s="113"/>
      <c r="E1" s="113"/>
      <c r="F1" s="113"/>
      <c r="G1" s="113"/>
      <c r="H1" s="113"/>
      <c r="I1" s="113"/>
    </row>
    <row r="2" spans="1:9" ht="33.75" customHeight="1">
      <c r="B2" s="64"/>
      <c r="C2" s="64"/>
      <c r="I2" s="72" t="s">
        <v>26</v>
      </c>
    </row>
    <row r="3" spans="1:9" ht="24" customHeight="1">
      <c r="A3" s="114" t="s">
        <v>0</v>
      </c>
      <c r="B3" s="114" t="s">
        <v>8</v>
      </c>
      <c r="C3" s="114" t="s">
        <v>75</v>
      </c>
      <c r="D3" s="111" t="s">
        <v>70</v>
      </c>
      <c r="E3" s="117" t="s">
        <v>66</v>
      </c>
      <c r="F3" s="117" t="s">
        <v>67</v>
      </c>
      <c r="G3" s="111" t="s">
        <v>77</v>
      </c>
      <c r="H3" s="111" t="s">
        <v>71</v>
      </c>
      <c r="I3" s="111" t="s">
        <v>72</v>
      </c>
    </row>
    <row r="4" spans="1:9" ht="37.200000000000003" customHeight="1">
      <c r="A4" s="114"/>
      <c r="B4" s="114"/>
      <c r="C4" s="114"/>
      <c r="D4" s="111"/>
      <c r="E4" s="118"/>
      <c r="F4" s="118"/>
      <c r="G4" s="111"/>
      <c r="H4" s="111"/>
      <c r="I4" s="111"/>
    </row>
    <row r="5" spans="1:9" ht="33" customHeight="1">
      <c r="A5" s="105" t="s">
        <v>74</v>
      </c>
      <c r="B5" s="106"/>
      <c r="C5" s="30">
        <f t="shared" ref="C5:C12" si="0">SUM(D5:I5)</f>
        <v>6937.99</v>
      </c>
      <c r="D5" s="69">
        <f>D6+D7+D8+D10+D11+D12</f>
        <v>1200</v>
      </c>
      <c r="E5" s="76">
        <f t="shared" ref="E5:H5" si="1">E6+E7+E8+E10+E11+E12</f>
        <v>800</v>
      </c>
      <c r="F5" s="76">
        <f t="shared" si="1"/>
        <v>20</v>
      </c>
      <c r="G5" s="76">
        <f t="shared" si="1"/>
        <v>2500</v>
      </c>
      <c r="H5" s="76">
        <f t="shared" si="1"/>
        <v>320</v>
      </c>
      <c r="I5" s="76">
        <f>I6+I7+I8+I10+I11+I12</f>
        <v>2097.9899999999998</v>
      </c>
    </row>
    <row r="6" spans="1:9" ht="33" customHeight="1">
      <c r="A6" s="52">
        <v>1</v>
      </c>
      <c r="B6" s="47" t="s">
        <v>2</v>
      </c>
      <c r="C6" s="30">
        <f t="shared" si="0"/>
        <v>1864.36</v>
      </c>
      <c r="D6" s="69">
        <v>243.66</v>
      </c>
      <c r="E6" s="76">
        <v>486</v>
      </c>
      <c r="F6" s="76"/>
      <c r="G6" s="69">
        <v>448.7</v>
      </c>
      <c r="H6" s="76">
        <v>70</v>
      </c>
      <c r="I6" s="69">
        <v>616</v>
      </c>
    </row>
    <row r="7" spans="1:9" ht="33" customHeight="1">
      <c r="A7" s="52">
        <v>2</v>
      </c>
      <c r="B7" s="30" t="s">
        <v>3</v>
      </c>
      <c r="C7" s="30">
        <f t="shared" si="0"/>
        <v>1045.46</v>
      </c>
      <c r="D7" s="69">
        <v>74.2</v>
      </c>
      <c r="E7" s="76">
        <v>314</v>
      </c>
      <c r="F7" s="76">
        <v>20</v>
      </c>
      <c r="G7" s="69">
        <v>353.26</v>
      </c>
      <c r="H7" s="76">
        <v>80</v>
      </c>
      <c r="I7" s="69">
        <v>204</v>
      </c>
    </row>
    <row r="8" spans="1:9" ht="33" customHeight="1">
      <c r="A8" s="115">
        <v>3</v>
      </c>
      <c r="B8" s="30" t="s">
        <v>4</v>
      </c>
      <c r="C8" s="30">
        <f t="shared" si="0"/>
        <v>1728.93</v>
      </c>
      <c r="D8" s="69">
        <v>349.13</v>
      </c>
      <c r="E8" s="76"/>
      <c r="F8" s="76"/>
      <c r="G8" s="69">
        <f>687.8+422.51</f>
        <v>1110.31</v>
      </c>
      <c r="H8" s="76">
        <v>80</v>
      </c>
      <c r="I8" s="69">
        <f>137+52.49</f>
        <v>189.49</v>
      </c>
    </row>
    <row r="9" spans="1:9" ht="33" customHeight="1">
      <c r="A9" s="116"/>
      <c r="B9" s="55" t="s">
        <v>36</v>
      </c>
      <c r="C9" s="30">
        <f t="shared" si="0"/>
        <v>495</v>
      </c>
      <c r="D9" s="70">
        <v>0</v>
      </c>
      <c r="E9" s="75"/>
      <c r="F9" s="75"/>
      <c r="G9" s="30">
        <v>422.51</v>
      </c>
      <c r="H9" s="75">
        <v>20</v>
      </c>
      <c r="I9" s="70">
        <v>52.49</v>
      </c>
    </row>
    <row r="10" spans="1:9" ht="33" customHeight="1">
      <c r="A10" s="52">
        <v>4</v>
      </c>
      <c r="B10" s="30" t="s">
        <v>5</v>
      </c>
      <c r="C10" s="30">
        <f t="shared" si="0"/>
        <v>1471.66</v>
      </c>
      <c r="D10" s="70">
        <v>182.49</v>
      </c>
      <c r="E10" s="75"/>
      <c r="F10" s="75"/>
      <c r="G10" s="30">
        <v>267.67</v>
      </c>
      <c r="H10" s="75">
        <v>40</v>
      </c>
      <c r="I10" s="70">
        <v>981.5</v>
      </c>
    </row>
    <row r="11" spans="1:9" ht="33" customHeight="1">
      <c r="A11" s="52">
        <v>5</v>
      </c>
      <c r="B11" s="30" t="s">
        <v>6</v>
      </c>
      <c r="C11" s="30">
        <f t="shared" si="0"/>
        <v>412.49</v>
      </c>
      <c r="D11" s="70">
        <v>138.72999999999999</v>
      </c>
      <c r="E11" s="75"/>
      <c r="F11" s="75"/>
      <c r="G11" s="30">
        <v>186.76</v>
      </c>
      <c r="H11" s="75">
        <v>30</v>
      </c>
      <c r="I11" s="70">
        <v>57</v>
      </c>
    </row>
    <row r="12" spans="1:9" ht="33" customHeight="1">
      <c r="A12" s="52">
        <v>6</v>
      </c>
      <c r="B12" s="30" t="s">
        <v>7</v>
      </c>
      <c r="C12" s="30">
        <f t="shared" si="0"/>
        <v>415.09000000000003</v>
      </c>
      <c r="D12" s="70">
        <v>211.79</v>
      </c>
      <c r="E12" s="75"/>
      <c r="F12" s="75"/>
      <c r="G12" s="30">
        <v>133.30000000000001</v>
      </c>
      <c r="H12" s="75">
        <v>20</v>
      </c>
      <c r="I12" s="70">
        <v>50</v>
      </c>
    </row>
    <row r="13" spans="1:9" ht="33" customHeight="1">
      <c r="A13" s="107" t="s">
        <v>37</v>
      </c>
      <c r="B13" s="107"/>
      <c r="C13" s="107"/>
      <c r="D13" s="75" t="s">
        <v>68</v>
      </c>
      <c r="E13" s="105" t="s">
        <v>69</v>
      </c>
      <c r="F13" s="112"/>
      <c r="G13" s="112"/>
      <c r="H13" s="112"/>
      <c r="I13" s="74" t="s">
        <v>73</v>
      </c>
    </row>
  </sheetData>
  <mergeCells count="14">
    <mergeCell ref="H3:H4"/>
    <mergeCell ref="E13:H13"/>
    <mergeCell ref="I3:I4"/>
    <mergeCell ref="A1:I1"/>
    <mergeCell ref="A3:A4"/>
    <mergeCell ref="B3:B4"/>
    <mergeCell ref="C3:C4"/>
    <mergeCell ref="D3:D4"/>
    <mergeCell ref="A5:B5"/>
    <mergeCell ref="A13:C13"/>
    <mergeCell ref="A8:A9"/>
    <mergeCell ref="E3:E4"/>
    <mergeCell ref="F3:F4"/>
    <mergeCell ref="G3:G4"/>
  </mergeCells>
  <phoneticPr fontId="1" type="noConversion"/>
  <printOptions horizontalCentered="1"/>
  <pageMargins left="0.19685039370078741" right="0.16" top="0.35433070866141736" bottom="0.49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2</vt:i4>
      </vt:variant>
    </vt:vector>
  </HeadingPairs>
  <TitlesOfParts>
    <vt:vector size="9" baseType="lpstr">
      <vt:lpstr>汇总表</vt:lpstr>
      <vt:lpstr>高标准农田建设</vt:lpstr>
      <vt:lpstr>现代农业发专项专项</vt:lpstr>
      <vt:lpstr>科技创新与推广</vt:lpstr>
      <vt:lpstr>农业公共服务 </vt:lpstr>
      <vt:lpstr>美丽乡村发展</vt:lpstr>
      <vt:lpstr>Sheet1</vt:lpstr>
      <vt:lpstr>科技创新与推广!Print_Titles</vt:lpstr>
      <vt:lpstr>现代农业发专项专项!Print_Titles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2024-09-06T05:43:28Z</cp:lastPrinted>
  <dcterms:created xsi:type="dcterms:W3CDTF">2020-04-29T03:10:58Z</dcterms:created>
  <dcterms:modified xsi:type="dcterms:W3CDTF">2024-09-06T05:45:23Z</dcterms:modified>
</cp:coreProperties>
</file>