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9672"/>
  </bookViews>
  <sheets>
    <sheet name="汇总表" sheetId="21" r:id="rId1"/>
    <sheet name="现代农业发展专项" sheetId="23" r:id="rId2"/>
    <sheet name="科技创新与推广" sheetId="19" r:id="rId3"/>
    <sheet name="农业公共服务 " sheetId="16" r:id="rId4"/>
    <sheet name="农业生态保护与资源化利用 " sheetId="15" r:id="rId5"/>
    <sheet name="省级农田建设补助专项" sheetId="24" r:id="rId6"/>
  </sheets>
  <definedNames>
    <definedName name="_xlnm.Print_Titles" localSheetId="2">科技创新与推广!$A:$H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" i="19"/>
  <c r="E5" i="23"/>
  <c r="D5"/>
  <c r="C7" i="19"/>
  <c r="E7" i="21"/>
  <c r="C8" i="19"/>
  <c r="E8" i="21"/>
  <c r="C9" i="19"/>
  <c r="E9" i="21"/>
  <c r="C10" i="19"/>
  <c r="E10" i="21"/>
  <c r="C11" i="19"/>
  <c r="E11" i="21"/>
  <c r="C12" i="19"/>
  <c r="E12" i="21"/>
  <c r="E5" s="1"/>
  <c r="G5" i="19"/>
  <c r="F5"/>
  <c r="C11" i="15"/>
  <c r="G11" i="21"/>
  <c r="H6"/>
  <c r="H5"/>
  <c r="C7" i="16"/>
  <c r="F7" i="21"/>
  <c r="C7" s="1"/>
  <c r="C8" i="16"/>
  <c r="F8" i="21" s="1"/>
  <c r="C9" i="16"/>
  <c r="F9" i="21" s="1"/>
  <c r="C9" s="1"/>
  <c r="C10" i="16"/>
  <c r="F10" i="21" s="1"/>
  <c r="C11" i="16"/>
  <c r="F11" i="21"/>
  <c r="C11" s="1"/>
  <c r="C13" i="16"/>
  <c r="F13" i="21" s="1"/>
  <c r="C13" s="1"/>
  <c r="C14" i="16"/>
  <c r="F14" i="21" s="1"/>
  <c r="C14" s="1"/>
  <c r="C6" i="16"/>
  <c r="F6" i="21" s="1"/>
  <c r="C6" i="15"/>
  <c r="C7"/>
  <c r="C8"/>
  <c r="C9"/>
  <c r="C10"/>
  <c r="C12" i="16"/>
  <c r="F12" i="21" s="1"/>
  <c r="D5" i="15"/>
  <c r="E5"/>
  <c r="F5"/>
  <c r="G5"/>
  <c r="H5"/>
  <c r="C5"/>
  <c r="M5" i="16"/>
  <c r="L5"/>
  <c r="H5" i="23"/>
  <c r="K5" i="16"/>
  <c r="J5"/>
  <c r="H5"/>
  <c r="E5"/>
  <c r="F5"/>
  <c r="G5"/>
  <c r="I5"/>
  <c r="D5"/>
  <c r="C5" s="1"/>
  <c r="C6" i="19"/>
  <c r="E6" i="21"/>
  <c r="E5" i="19"/>
  <c r="D5"/>
  <c r="C5" s="1"/>
  <c r="C12" i="23"/>
  <c r="D12" i="21"/>
  <c r="C11" i="23"/>
  <c r="D11" i="21"/>
  <c r="C10" i="23"/>
  <c r="D10" i="21"/>
  <c r="C9" i="23"/>
  <c r="C8"/>
  <c r="D8" i="21"/>
  <c r="C7" i="23"/>
  <c r="D7" i="21"/>
  <c r="C6" i="23"/>
  <c r="D6" i="21"/>
  <c r="G5" i="23"/>
  <c r="F5"/>
  <c r="G10" i="21"/>
  <c r="G9"/>
  <c r="D9"/>
  <c r="G6"/>
  <c r="D5"/>
  <c r="C5" i="23"/>
  <c r="G8" i="21"/>
  <c r="G7"/>
  <c r="G5"/>
  <c r="C12" l="1"/>
  <c r="C10"/>
  <c r="C8"/>
  <c r="F5"/>
  <c r="C5" s="1"/>
  <c r="C6"/>
</calcChain>
</file>

<file path=xl/sharedStrings.xml><?xml version="1.0" encoding="utf-8"?>
<sst xmlns="http://schemas.openxmlformats.org/spreadsheetml/2006/main" count="142" uniqueCount="79">
  <si>
    <t>附件1</t>
  </si>
  <si>
    <t>单位：万元</t>
  </si>
  <si>
    <t>序号</t>
  </si>
  <si>
    <t>辖市、区</t>
  </si>
  <si>
    <t>合  计</t>
  </si>
  <si>
    <t>现代农业发展专项</t>
  </si>
  <si>
    <t>科技创新与推广专项</t>
  </si>
  <si>
    <t>农业公共服务专项</t>
  </si>
  <si>
    <t>农业生态保护与资源利用专项</t>
  </si>
  <si>
    <t>金坛区</t>
  </si>
  <si>
    <t>武进区</t>
  </si>
  <si>
    <t>新北区</t>
  </si>
  <si>
    <t>天宁区</t>
  </si>
  <si>
    <t>钟楼区</t>
  </si>
  <si>
    <t>经开区</t>
  </si>
  <si>
    <t>市农业农村局本级</t>
  </si>
  <si>
    <t>附件1-1</t>
  </si>
  <si>
    <t>附件1-2</t>
  </si>
  <si>
    <t>辖  区</t>
  </si>
  <si>
    <t>附件1-3</t>
  </si>
  <si>
    <t>附件1-4</t>
  </si>
  <si>
    <t>2024年省级农业农村专项资金（第四批）分配汇总表</t>
    <phoneticPr fontId="7" type="noConversion"/>
  </si>
  <si>
    <t>责任处室</t>
    <phoneticPr fontId="7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</si>
  <si>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023年农业全产业链建设（尾款）</t>
    </r>
    <phoneticPr fontId="7" type="noConversion"/>
  </si>
  <si>
    <t>粮食产地烘干中心智能化绿色化改造提升</t>
    <phoneticPr fontId="7" type="noConversion"/>
  </si>
  <si>
    <t>农机处</t>
    <phoneticPr fontId="7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</si>
  <si>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024年奶牛肉牛养殖临时性补贴</t>
    </r>
    <phoneticPr fontId="7" type="noConversion"/>
  </si>
  <si>
    <t>畜牧处</t>
    <phoneticPr fontId="7" type="noConversion"/>
  </si>
  <si>
    <t>产业处</t>
    <phoneticPr fontId="7" type="noConversion"/>
  </si>
  <si>
    <t>农产品质量安全监管（剩余资金）</t>
    <phoneticPr fontId="7" type="noConversion"/>
  </si>
  <si>
    <t>农机应急作业服务能力建设</t>
    <phoneticPr fontId="7" type="noConversion"/>
  </si>
  <si>
    <t>开展化肥农药实名制购买定额制使用试点（第二批）</t>
    <phoneticPr fontId="7" type="noConversion"/>
  </si>
  <si>
    <t>农村沼气设施安全处置和农村能源安全生产排查整治</t>
    <phoneticPr fontId="7" type="noConversion"/>
  </si>
  <si>
    <t>质监处（农安中心）</t>
    <phoneticPr fontId="7" type="noConversion"/>
  </si>
  <si>
    <t>农作物种子质量安全监管</t>
    <phoneticPr fontId="7" type="noConversion"/>
  </si>
  <si>
    <t>农业农村大数据建设</t>
    <phoneticPr fontId="7" type="noConversion"/>
  </si>
  <si>
    <t>农机处</t>
    <phoneticPr fontId="7" type="noConversion"/>
  </si>
  <si>
    <t>农机处</t>
    <phoneticPr fontId="7" type="noConversion"/>
  </si>
  <si>
    <t>科教处（推广中心）</t>
    <phoneticPr fontId="7" type="noConversion"/>
  </si>
  <si>
    <t>畜牧处</t>
    <phoneticPr fontId="7" type="noConversion"/>
  </si>
  <si>
    <t>养殖和屠宰环节病死猪无害化处理</t>
    <phoneticPr fontId="7" type="noConversion"/>
  </si>
  <si>
    <t>耕地质量监测与安全利用</t>
    <phoneticPr fontId="7" type="noConversion"/>
  </si>
  <si>
    <t>农作物农药和化肥减量增效</t>
  </si>
  <si>
    <t>江苏省全国第三次土壤普查</t>
    <phoneticPr fontId="7" type="noConversion"/>
  </si>
  <si>
    <t>绿发处</t>
    <phoneticPr fontId="7" type="noConversion"/>
  </si>
  <si>
    <t>渔业处</t>
    <phoneticPr fontId="7" type="noConversion"/>
  </si>
  <si>
    <t>畜牧处</t>
    <phoneticPr fontId="7" type="noConversion"/>
  </si>
  <si>
    <t>农田处</t>
    <phoneticPr fontId="13" type="noConversion"/>
  </si>
  <si>
    <t>水生动物疫病防控</t>
    <phoneticPr fontId="7" type="noConversion"/>
  </si>
  <si>
    <t>市农业农村局本级</t>
    <phoneticPr fontId="7" type="noConversion"/>
  </si>
  <si>
    <t>市农业农村局推广中心</t>
    <phoneticPr fontId="7" type="noConversion"/>
  </si>
  <si>
    <t>市农业农村局农安中心</t>
    <phoneticPr fontId="7" type="noConversion"/>
  </si>
  <si>
    <t>农田建设专项</t>
    <phoneticPr fontId="7" type="noConversion"/>
  </si>
  <si>
    <t>农机报废更新补贴</t>
    <phoneticPr fontId="7" type="noConversion"/>
  </si>
  <si>
    <t>现代农机装备与技术推广</t>
    <phoneticPr fontId="7" type="noConversion"/>
  </si>
  <si>
    <t>畜牧处</t>
    <phoneticPr fontId="7" type="noConversion"/>
  </si>
  <si>
    <t>动物疫病防控</t>
    <phoneticPr fontId="7" type="noConversion"/>
  </si>
  <si>
    <t>养殖场畜禽粪污处置设施改造更新</t>
    <phoneticPr fontId="7" type="noConversion"/>
  </si>
  <si>
    <t>科教处</t>
    <phoneticPr fontId="7" type="noConversion"/>
  </si>
  <si>
    <t>种业振兴揭榜挂帅</t>
    <phoneticPr fontId="7" type="noConversion"/>
  </si>
  <si>
    <t>高素质农民培育</t>
    <phoneticPr fontId="7" type="noConversion"/>
  </si>
  <si>
    <t>种植业处</t>
    <phoneticPr fontId="7" type="noConversion"/>
  </si>
  <si>
    <t>绿发处</t>
    <phoneticPr fontId="7" type="noConversion"/>
  </si>
  <si>
    <t>秸秆综合利用</t>
    <phoneticPr fontId="7" type="noConversion"/>
  </si>
  <si>
    <t>信息处</t>
    <phoneticPr fontId="7" type="noConversion"/>
  </si>
  <si>
    <t>农业农村信息统计监测调查</t>
    <phoneticPr fontId="7" type="noConversion"/>
  </si>
  <si>
    <t>渔业处</t>
    <phoneticPr fontId="7" type="noConversion"/>
  </si>
  <si>
    <t>池塘标准化改造</t>
    <phoneticPr fontId="7" type="noConversion"/>
  </si>
  <si>
    <t>农田处</t>
    <phoneticPr fontId="7" type="noConversion"/>
  </si>
  <si>
    <t>耕地有机质提升</t>
    <phoneticPr fontId="13" type="noConversion"/>
  </si>
  <si>
    <t>农业科技创新中心建设</t>
    <phoneticPr fontId="7" type="noConversion"/>
  </si>
  <si>
    <t>农业农村人才培养</t>
    <phoneticPr fontId="7" type="noConversion"/>
  </si>
  <si>
    <t>市农业农村局本级</t>
    <phoneticPr fontId="7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</si>
  <si>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024年农业全产业链建设</t>
    </r>
    <phoneticPr fontId="7" type="noConversion"/>
  </si>
  <si>
    <t>2024年省级现代农业发展专项资金下达分配明细表</t>
    <phoneticPr fontId="7" type="noConversion"/>
  </si>
  <si>
    <t>2024年省级农业科技创新与推广补助专项资金下达分配明细表</t>
    <phoneticPr fontId="7" type="noConversion"/>
  </si>
  <si>
    <t>2024年省级农业公共服务补助专项资金下达分配明细表</t>
    <phoneticPr fontId="7" type="noConversion"/>
  </si>
  <si>
    <t>2024年省级农业生态保护与资源利用补助专项资金下达分配明细表</t>
    <phoneticPr fontId="7" type="noConversion"/>
  </si>
  <si>
    <t>2024年省级农田建设补助专项资金下达分配明细表</t>
    <phoneticPr fontId="7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</si>
</sst>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7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</cellStyleXfs>
  <cellXfs count="7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8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177" fontId="15" fillId="0" borderId="4" xfId="0" applyNumberFormat="1" applyFont="1" applyFill="1" applyBorder="1" applyAlignment="1">
      <alignment horizontal="center" vertical="center" wrapText="1"/>
    </xf>
    <xf numFmtId="176" fontId="0" fillId="0" borderId="4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3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8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zoomScale="80" zoomScaleNormal="80" workbookViewId="0">
      <selection activeCell="L5" sqref="L5"/>
    </sheetView>
  </sheetViews>
  <sheetFormatPr defaultColWidth="9" defaultRowHeight="14.4"/>
  <cols>
    <col min="1" max="1" width="6" style="1" customWidth="1"/>
    <col min="2" max="2" width="21.109375" style="1" customWidth="1"/>
    <col min="3" max="8" width="20.6640625" style="1" customWidth="1"/>
    <col min="9" max="16384" width="9" style="1"/>
  </cols>
  <sheetData>
    <row r="1" spans="1:9" ht="36.9" customHeight="1">
      <c r="A1" s="1" t="s">
        <v>0</v>
      </c>
    </row>
    <row r="2" spans="1:9" ht="48.75" customHeight="1">
      <c r="A2" s="56" t="s">
        <v>21</v>
      </c>
      <c r="B2" s="56"/>
      <c r="C2" s="56"/>
      <c r="D2" s="56"/>
      <c r="E2" s="56"/>
      <c r="F2" s="56"/>
      <c r="G2" s="56"/>
      <c r="H2" s="56"/>
    </row>
    <row r="3" spans="1:9" ht="29.25" customHeight="1">
      <c r="A3" s="20"/>
      <c r="B3" s="20"/>
      <c r="C3" s="20"/>
      <c r="D3" s="20"/>
      <c r="E3" s="20"/>
      <c r="G3" s="57" t="s">
        <v>1</v>
      </c>
      <c r="H3" s="57"/>
    </row>
    <row r="4" spans="1:9" ht="44.25" customHeight="1">
      <c r="A4" s="11" t="s">
        <v>2</v>
      </c>
      <c r="B4" s="11" t="s">
        <v>3</v>
      </c>
      <c r="C4" s="21" t="s">
        <v>4</v>
      </c>
      <c r="D4" s="21" t="s">
        <v>5</v>
      </c>
      <c r="E4" s="5" t="s">
        <v>6</v>
      </c>
      <c r="F4" s="5" t="s">
        <v>7</v>
      </c>
      <c r="G4" s="45" t="s">
        <v>8</v>
      </c>
      <c r="H4" s="29" t="s">
        <v>52</v>
      </c>
      <c r="I4" s="9"/>
    </row>
    <row r="5" spans="1:9" ht="34.5" customHeight="1">
      <c r="A5" s="54" t="s">
        <v>4</v>
      </c>
      <c r="B5" s="55"/>
      <c r="C5" s="22">
        <f>D5+E5+F5+G5+H5</f>
        <v>4964.1000000000004</v>
      </c>
      <c r="D5" s="11">
        <f>SUM(D6:D14)</f>
        <v>1030</v>
      </c>
      <c r="E5" s="11">
        <f>SUM(E6:E14)</f>
        <v>896.00000000000011</v>
      </c>
      <c r="F5" s="11">
        <f>SUM(F6:F14)</f>
        <v>542.09999999999991</v>
      </c>
      <c r="G5" s="11">
        <f>SUM(G6:G14)</f>
        <v>1342.0000000000002</v>
      </c>
      <c r="H5" s="11">
        <f>SUM(H6:H14)</f>
        <v>1154</v>
      </c>
      <c r="I5" s="9"/>
    </row>
    <row r="6" spans="1:9" ht="27.75" customHeight="1">
      <c r="A6" s="11">
        <v>1</v>
      </c>
      <c r="B6" s="8" t="s">
        <v>9</v>
      </c>
      <c r="C6" s="22">
        <f t="shared" ref="C6:C14" si="0">D6+E6+F6+G6</f>
        <v>1309.26</v>
      </c>
      <c r="D6" s="4">
        <f>现代农业发展专项!C6</f>
        <v>472</v>
      </c>
      <c r="E6" s="11">
        <f>科技创新与推广!C6</f>
        <v>94.8</v>
      </c>
      <c r="F6" s="6">
        <f>'农业公共服务 '!C6</f>
        <v>306.26</v>
      </c>
      <c r="G6" s="45">
        <f>'农业生态保护与资源化利用 '!C6</f>
        <v>436.20000000000005</v>
      </c>
      <c r="H6" s="45">
        <f>省级农田建设补助专项!C6</f>
        <v>1154</v>
      </c>
      <c r="I6" s="9"/>
    </row>
    <row r="7" spans="1:9" ht="27.75" customHeight="1">
      <c r="A7" s="11">
        <v>2</v>
      </c>
      <c r="B7" s="8" t="s">
        <v>10</v>
      </c>
      <c r="C7" s="43">
        <f t="shared" si="0"/>
        <v>720.91000000000008</v>
      </c>
      <c r="D7" s="4">
        <f>现代农业发展专项!C7</f>
        <v>331</v>
      </c>
      <c r="E7" s="11">
        <f>科技创新与推广!C7</f>
        <v>174.8</v>
      </c>
      <c r="F7" s="44">
        <f>'农业公共服务 '!C7</f>
        <v>50.41</v>
      </c>
      <c r="G7" s="45">
        <f>'农业生态保护与资源化利用 '!C7</f>
        <v>164.7</v>
      </c>
      <c r="H7" s="45"/>
      <c r="I7" s="9"/>
    </row>
    <row r="8" spans="1:9" ht="27.75" customHeight="1">
      <c r="A8" s="11">
        <v>3</v>
      </c>
      <c r="B8" s="8" t="s">
        <v>11</v>
      </c>
      <c r="C8" s="43">
        <f t="shared" si="0"/>
        <v>1153.7199999999998</v>
      </c>
      <c r="D8" s="4">
        <f>现代农业发展专项!C8</f>
        <v>0</v>
      </c>
      <c r="E8" s="11">
        <f>科技创新与推广!C8</f>
        <v>463</v>
      </c>
      <c r="F8" s="44">
        <f>'农业公共服务 '!C8</f>
        <v>50.42</v>
      </c>
      <c r="G8" s="45">
        <f>'农业生态保护与资源化利用 '!C8</f>
        <v>640.29999999999995</v>
      </c>
      <c r="H8" s="45"/>
      <c r="I8" s="9"/>
    </row>
    <row r="9" spans="1:9" ht="27.75" customHeight="1">
      <c r="A9" s="11">
        <v>4</v>
      </c>
      <c r="B9" s="8" t="s">
        <v>12</v>
      </c>
      <c r="C9" s="43">
        <f t="shared" si="0"/>
        <v>68.58</v>
      </c>
      <c r="D9" s="4">
        <f>现代农业发展专项!C9</f>
        <v>0</v>
      </c>
      <c r="E9" s="11">
        <f>科技创新与推广!C9</f>
        <v>12</v>
      </c>
      <c r="F9" s="44">
        <f>'农业公共服务 '!C9</f>
        <v>10.18</v>
      </c>
      <c r="G9" s="11">
        <f>'农业生态保护与资源化利用 '!C9</f>
        <v>46.4</v>
      </c>
      <c r="H9" s="11"/>
      <c r="I9" s="9"/>
    </row>
    <row r="10" spans="1:9" ht="27.75" customHeight="1">
      <c r="A10" s="11">
        <v>5</v>
      </c>
      <c r="B10" s="8" t="s">
        <v>13</v>
      </c>
      <c r="C10" s="43">
        <f t="shared" si="0"/>
        <v>263.75</v>
      </c>
      <c r="D10" s="4">
        <f>现代农业发展专项!C10</f>
        <v>189</v>
      </c>
      <c r="E10" s="11">
        <f>科技创新与推广!C10</f>
        <v>14.2</v>
      </c>
      <c r="F10" s="44">
        <f>'农业公共服务 '!C10</f>
        <v>52.55</v>
      </c>
      <c r="G10" s="11">
        <f>'农业生态保护与资源化利用 '!C10</f>
        <v>8</v>
      </c>
      <c r="H10" s="11"/>
      <c r="I10" s="9"/>
    </row>
    <row r="11" spans="1:9" ht="27.75" customHeight="1">
      <c r="A11" s="11">
        <v>6</v>
      </c>
      <c r="B11" s="8" t="s">
        <v>14</v>
      </c>
      <c r="C11" s="43">
        <f t="shared" si="0"/>
        <v>96.580000000000013</v>
      </c>
      <c r="D11" s="4">
        <f>现代农业发展专项!C11</f>
        <v>38</v>
      </c>
      <c r="E11" s="11">
        <f>科技创新与推广!C11</f>
        <v>7.2</v>
      </c>
      <c r="F11" s="44">
        <f>'农业公共服务 '!C11</f>
        <v>4.9800000000000004</v>
      </c>
      <c r="G11" s="11">
        <f>'农业生态保护与资源化利用 '!C11</f>
        <v>46.4</v>
      </c>
      <c r="H11" s="11"/>
      <c r="I11" s="9"/>
    </row>
    <row r="12" spans="1:9" ht="28.95" customHeight="1">
      <c r="A12" s="11">
        <v>7</v>
      </c>
      <c r="B12" s="11" t="s">
        <v>15</v>
      </c>
      <c r="C12" s="11">
        <f t="shared" si="0"/>
        <v>189</v>
      </c>
      <c r="D12" s="45">
        <f>现代农业发展专项!C12</f>
        <v>0</v>
      </c>
      <c r="E12" s="11">
        <f>科技创新与推广!C12</f>
        <v>130</v>
      </c>
      <c r="F12" s="44">
        <f>'农业公共服务 '!C12</f>
        <v>59</v>
      </c>
      <c r="G12" s="11"/>
      <c r="H12" s="11"/>
      <c r="I12" s="9"/>
    </row>
    <row r="13" spans="1:9" ht="28.95" customHeight="1">
      <c r="A13" s="11">
        <v>8</v>
      </c>
      <c r="B13" s="29" t="s">
        <v>50</v>
      </c>
      <c r="C13" s="11">
        <f t="shared" si="0"/>
        <v>0.5</v>
      </c>
      <c r="D13" s="45"/>
      <c r="E13" s="11"/>
      <c r="F13" s="44">
        <f>'农业公共服务 '!C13</f>
        <v>0.5</v>
      </c>
      <c r="G13" s="11"/>
      <c r="H13" s="11"/>
      <c r="I13" s="9"/>
    </row>
    <row r="14" spans="1:9" ht="28.95" customHeight="1">
      <c r="A14" s="11">
        <v>9</v>
      </c>
      <c r="B14" s="29" t="s">
        <v>51</v>
      </c>
      <c r="C14" s="11">
        <f t="shared" si="0"/>
        <v>7.8</v>
      </c>
      <c r="D14" s="45"/>
      <c r="E14" s="11"/>
      <c r="F14" s="44">
        <f>'农业公共服务 '!C14</f>
        <v>7.8</v>
      </c>
      <c r="G14" s="11"/>
      <c r="H14" s="11"/>
      <c r="I14" s="9"/>
    </row>
    <row r="15" spans="1:9">
      <c r="I15" s="9"/>
    </row>
  </sheetData>
  <mergeCells count="3">
    <mergeCell ref="A5:B5"/>
    <mergeCell ref="A2:H2"/>
    <mergeCell ref="G3:H3"/>
  </mergeCells>
  <phoneticPr fontId="7" type="noConversion"/>
  <printOptions horizontalCentered="1"/>
  <pageMargins left="0.196850393700787" right="0.15748031496063" top="0.47244094488188998" bottom="0.35433070866141703" header="0.31496062992126" footer="0.31496062992126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"/>
  <sheetViews>
    <sheetView topLeftCell="A2" zoomScale="80" zoomScaleNormal="80" workbookViewId="0">
      <selection activeCell="L8" sqref="L8:M8"/>
    </sheetView>
  </sheetViews>
  <sheetFormatPr defaultColWidth="9" defaultRowHeight="14.4"/>
  <cols>
    <col min="1" max="1" width="10.77734375" style="2" customWidth="1"/>
    <col min="2" max="2" width="11.6640625" style="2" customWidth="1"/>
    <col min="3" max="3" width="12.77734375" style="2" customWidth="1"/>
    <col min="4" max="4" width="15.21875" style="2" customWidth="1"/>
    <col min="5" max="5" width="16.5546875" style="2" customWidth="1"/>
    <col min="6" max="6" width="23.33203125" style="2" customWidth="1"/>
    <col min="7" max="7" width="22.44140625" style="2" customWidth="1"/>
    <col min="8" max="8" width="23.44140625" style="2" customWidth="1"/>
    <col min="9" max="16384" width="9" style="2"/>
  </cols>
  <sheetData>
    <row r="1" spans="1:8" s="1" customFormat="1" ht="36.9" customHeight="1">
      <c r="A1" s="1" t="s">
        <v>16</v>
      </c>
    </row>
    <row r="2" spans="1:8" ht="76.2" customHeight="1">
      <c r="A2" s="58" t="s">
        <v>74</v>
      </c>
      <c r="B2" s="59"/>
      <c r="C2" s="59"/>
      <c r="D2" s="59"/>
      <c r="E2" s="59"/>
      <c r="F2" s="59"/>
      <c r="G2" s="59"/>
      <c r="H2" s="59"/>
    </row>
    <row r="3" spans="1:8" ht="22.5" customHeight="1">
      <c r="A3" s="60"/>
      <c r="B3" s="60"/>
      <c r="G3" s="18" t="s">
        <v>1</v>
      </c>
    </row>
    <row r="4" spans="1:8" ht="54" customHeight="1">
      <c r="A4" s="19" t="s">
        <v>2</v>
      </c>
      <c r="B4" s="4" t="s">
        <v>3</v>
      </c>
      <c r="C4" s="19" t="s">
        <v>4</v>
      </c>
      <c r="D4" s="26" t="s">
        <v>23</v>
      </c>
      <c r="E4" s="51" t="s">
        <v>73</v>
      </c>
      <c r="F4" s="29" t="s">
        <v>24</v>
      </c>
      <c r="G4" s="29" t="s">
        <v>53</v>
      </c>
      <c r="H4" s="29" t="s">
        <v>26</v>
      </c>
    </row>
    <row r="5" spans="1:8" ht="45.75" customHeight="1">
      <c r="A5" s="61" t="s">
        <v>4</v>
      </c>
      <c r="B5" s="62"/>
      <c r="C5" s="4">
        <f>SUM(D5:H5)</f>
        <v>1030</v>
      </c>
      <c r="D5" s="5">
        <f>D6+D7+D8+D9+D10+D11+D12</f>
        <v>284</v>
      </c>
      <c r="E5" s="49">
        <f>E6+E7+E8+E9+E10+E11+E12</f>
        <v>515</v>
      </c>
      <c r="F5" s="4">
        <f>SUM(F6:F12)</f>
        <v>200</v>
      </c>
      <c r="G5" s="4">
        <f>SUM(G6:G12)</f>
        <v>11</v>
      </c>
      <c r="H5" s="32">
        <f>SUM(H6:H12)</f>
        <v>20</v>
      </c>
    </row>
    <row r="6" spans="1:8" ht="33" customHeight="1">
      <c r="A6" s="7">
        <v>1</v>
      </c>
      <c r="B6" s="8" t="s">
        <v>9</v>
      </c>
      <c r="C6" s="4">
        <f t="shared" ref="C6:C12" si="0">SUM(D6:H6)</f>
        <v>472</v>
      </c>
      <c r="D6" s="27">
        <v>192</v>
      </c>
      <c r="E6" s="27">
        <v>160</v>
      </c>
      <c r="F6" s="4">
        <v>100</v>
      </c>
      <c r="G6" s="4"/>
      <c r="H6" s="4">
        <v>20</v>
      </c>
    </row>
    <row r="7" spans="1:8" ht="33" customHeight="1">
      <c r="A7" s="7">
        <v>2</v>
      </c>
      <c r="B7" s="8" t="s">
        <v>10</v>
      </c>
      <c r="C7" s="4">
        <f t="shared" si="0"/>
        <v>331</v>
      </c>
      <c r="D7" s="50"/>
      <c r="E7" s="27">
        <v>220</v>
      </c>
      <c r="F7" s="4">
        <v>100</v>
      </c>
      <c r="G7" s="4">
        <v>11</v>
      </c>
      <c r="H7" s="4"/>
    </row>
    <row r="8" spans="1:8" ht="33" customHeight="1">
      <c r="A8" s="7">
        <v>3</v>
      </c>
      <c r="B8" s="8" t="s">
        <v>11</v>
      </c>
      <c r="C8" s="4">
        <f t="shared" si="0"/>
        <v>0</v>
      </c>
      <c r="D8" s="27"/>
      <c r="E8" s="27"/>
      <c r="F8" s="4"/>
      <c r="G8" s="4"/>
      <c r="H8" s="4"/>
    </row>
    <row r="9" spans="1:8" ht="33" customHeight="1">
      <c r="A9" s="7">
        <v>4</v>
      </c>
      <c r="B9" s="8" t="s">
        <v>12</v>
      </c>
      <c r="C9" s="4">
        <f t="shared" si="0"/>
        <v>0</v>
      </c>
      <c r="D9" s="27"/>
      <c r="E9" s="27"/>
      <c r="F9" s="4"/>
      <c r="G9" s="4"/>
      <c r="H9" s="4"/>
    </row>
    <row r="10" spans="1:8" ht="32.25" customHeight="1">
      <c r="A10" s="7">
        <v>5</v>
      </c>
      <c r="B10" s="8" t="s">
        <v>13</v>
      </c>
      <c r="C10" s="4">
        <f t="shared" si="0"/>
        <v>189</v>
      </c>
      <c r="D10" s="27">
        <v>54</v>
      </c>
      <c r="E10" s="27">
        <v>135</v>
      </c>
      <c r="F10" s="4"/>
      <c r="G10" s="4"/>
      <c r="H10" s="4"/>
    </row>
    <row r="11" spans="1:8" ht="32.25" customHeight="1">
      <c r="A11" s="7">
        <v>6</v>
      </c>
      <c r="B11" s="8" t="s">
        <v>14</v>
      </c>
      <c r="C11" s="23">
        <f t="shared" si="0"/>
        <v>38</v>
      </c>
      <c r="D11" s="27">
        <v>38</v>
      </c>
      <c r="E11" s="23"/>
      <c r="F11" s="23"/>
      <c r="G11" s="23"/>
      <c r="H11" s="23"/>
    </row>
    <row r="12" spans="1:8" ht="32.25" customHeight="1">
      <c r="A12" s="7">
        <v>7</v>
      </c>
      <c r="B12" s="47" t="s">
        <v>72</v>
      </c>
      <c r="C12" s="23">
        <f t="shared" si="0"/>
        <v>0</v>
      </c>
      <c r="D12" s="23"/>
      <c r="E12" s="23"/>
      <c r="F12" s="23"/>
      <c r="G12" s="23"/>
      <c r="H12" s="23"/>
    </row>
    <row r="13" spans="1:8" ht="32.25" customHeight="1">
      <c r="A13" s="63" t="s">
        <v>22</v>
      </c>
      <c r="B13" s="63"/>
      <c r="C13" s="23"/>
      <c r="D13" s="64" t="s">
        <v>28</v>
      </c>
      <c r="E13" s="62"/>
      <c r="F13" s="64" t="s">
        <v>25</v>
      </c>
      <c r="G13" s="65"/>
      <c r="H13" s="29" t="s">
        <v>55</v>
      </c>
    </row>
  </sheetData>
  <mergeCells count="6">
    <mergeCell ref="A2:H2"/>
    <mergeCell ref="A3:B3"/>
    <mergeCell ref="A5:B5"/>
    <mergeCell ref="A13:B13"/>
    <mergeCell ref="D13:E13"/>
    <mergeCell ref="F13:G13"/>
  </mergeCells>
  <phoneticPr fontId="7" type="noConversion"/>
  <printOptions horizontalCentered="1"/>
  <pageMargins left="0.15748031496063" right="0.15748031496063" top="0.31496062992126" bottom="0.15748031496063" header="0.31496062992126" footer="0.3149606299212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zoomScale="90" zoomScaleNormal="90" workbookViewId="0">
      <selection activeCell="K9" sqref="K9"/>
    </sheetView>
  </sheetViews>
  <sheetFormatPr defaultColWidth="9" defaultRowHeight="14.4"/>
  <cols>
    <col min="1" max="1" width="8.77734375" customWidth="1"/>
    <col min="2" max="2" width="12.109375" customWidth="1"/>
    <col min="3" max="3" width="11.44140625" customWidth="1"/>
    <col min="4" max="4" width="20.88671875" customWidth="1"/>
    <col min="5" max="7" width="21.33203125" customWidth="1"/>
    <col min="8" max="8" width="20.77734375" customWidth="1"/>
  </cols>
  <sheetData>
    <row r="1" spans="1:8" s="1" customFormat="1" ht="36.9" customHeight="1">
      <c r="A1" s="1" t="s">
        <v>17</v>
      </c>
    </row>
    <row r="2" spans="1:8" ht="45" customHeight="1">
      <c r="A2" s="58" t="s">
        <v>75</v>
      </c>
      <c r="B2" s="58"/>
      <c r="C2" s="58"/>
      <c r="D2" s="58"/>
      <c r="E2" s="58"/>
      <c r="F2" s="58"/>
      <c r="G2" s="58"/>
      <c r="H2" s="58"/>
    </row>
    <row r="3" spans="1:8" ht="35.4" customHeight="1">
      <c r="H3" s="12" t="s">
        <v>1</v>
      </c>
    </row>
    <row r="4" spans="1:8" ht="35.4" customHeight="1">
      <c r="A4" s="13" t="s">
        <v>2</v>
      </c>
      <c r="B4" s="14" t="s">
        <v>18</v>
      </c>
      <c r="C4" s="14" t="s">
        <v>4</v>
      </c>
      <c r="D4" s="30" t="s">
        <v>54</v>
      </c>
      <c r="E4" s="30" t="s">
        <v>59</v>
      </c>
      <c r="F4" s="29" t="s">
        <v>60</v>
      </c>
      <c r="G4" s="47" t="s">
        <v>70</v>
      </c>
      <c r="H4" s="47" t="s">
        <v>71</v>
      </c>
    </row>
    <row r="5" spans="1:8" ht="39" customHeight="1">
      <c r="A5" s="66" t="s">
        <v>4</v>
      </c>
      <c r="B5" s="66"/>
      <c r="C5" s="15">
        <f t="shared" ref="C5:C12" si="0">SUM(D5:H5)</f>
        <v>896</v>
      </c>
      <c r="D5" s="16">
        <f>SUM(D6:D11)</f>
        <v>150</v>
      </c>
      <c r="E5" s="16">
        <f t="shared" ref="E5" si="1">SUM(E6:E11)</f>
        <v>40</v>
      </c>
      <c r="F5" s="16">
        <f t="shared" ref="F5:G5" si="2">SUM(F6:F11)</f>
        <v>160.99999999999997</v>
      </c>
      <c r="G5" s="16">
        <f t="shared" si="2"/>
        <v>415</v>
      </c>
      <c r="H5" s="16">
        <f>SUM(H6:H12)</f>
        <v>130</v>
      </c>
    </row>
    <row r="6" spans="1:8" ht="26.25" customHeight="1">
      <c r="A6" s="17">
        <v>1</v>
      </c>
      <c r="B6" s="14" t="s">
        <v>9</v>
      </c>
      <c r="C6" s="15">
        <f t="shared" si="0"/>
        <v>94.8</v>
      </c>
      <c r="D6" s="16"/>
      <c r="E6" s="16">
        <v>40</v>
      </c>
      <c r="F6" s="16">
        <v>54.8</v>
      </c>
      <c r="G6" s="16"/>
      <c r="H6" s="16"/>
    </row>
    <row r="7" spans="1:8" ht="26.25" customHeight="1">
      <c r="A7" s="17">
        <v>2</v>
      </c>
      <c r="B7" s="14" t="s">
        <v>10</v>
      </c>
      <c r="C7" s="15">
        <f t="shared" si="0"/>
        <v>174.8</v>
      </c>
      <c r="D7" s="16"/>
      <c r="E7" s="16"/>
      <c r="F7" s="16">
        <v>54.8</v>
      </c>
      <c r="G7" s="16">
        <v>120</v>
      </c>
      <c r="H7" s="16"/>
    </row>
    <row r="8" spans="1:8" ht="26.25" customHeight="1">
      <c r="A8" s="17">
        <v>3</v>
      </c>
      <c r="B8" s="14" t="s">
        <v>11</v>
      </c>
      <c r="C8" s="15">
        <f t="shared" si="0"/>
        <v>463</v>
      </c>
      <c r="D8" s="16">
        <v>150</v>
      </c>
      <c r="E8" s="16"/>
      <c r="F8" s="16">
        <v>18</v>
      </c>
      <c r="G8" s="16">
        <v>295</v>
      </c>
      <c r="H8" s="16"/>
    </row>
    <row r="9" spans="1:8" ht="25.5" customHeight="1">
      <c r="A9" s="17">
        <v>4</v>
      </c>
      <c r="B9" s="14" t="s">
        <v>12</v>
      </c>
      <c r="C9" s="15">
        <f t="shared" si="0"/>
        <v>12</v>
      </c>
      <c r="D9" s="16"/>
      <c r="E9" s="16"/>
      <c r="F9" s="16">
        <v>12</v>
      </c>
      <c r="G9" s="16"/>
      <c r="H9" s="16"/>
    </row>
    <row r="10" spans="1:8" ht="26.25" customHeight="1">
      <c r="A10" s="17">
        <v>5</v>
      </c>
      <c r="B10" s="14" t="s">
        <v>13</v>
      </c>
      <c r="C10" s="15">
        <f t="shared" si="0"/>
        <v>14.2</v>
      </c>
      <c r="D10" s="16"/>
      <c r="E10" s="16"/>
      <c r="F10" s="16">
        <v>14.2</v>
      </c>
      <c r="G10" s="16"/>
      <c r="H10" s="16"/>
    </row>
    <row r="11" spans="1:8" ht="26.25" customHeight="1">
      <c r="A11" s="17">
        <v>6</v>
      </c>
      <c r="B11" s="14" t="s">
        <v>14</v>
      </c>
      <c r="C11" s="15">
        <f t="shared" si="0"/>
        <v>7.2</v>
      </c>
      <c r="D11" s="46"/>
      <c r="E11" s="46"/>
      <c r="F11" s="46">
        <v>7.2</v>
      </c>
      <c r="G11" s="46"/>
      <c r="H11" s="46"/>
    </row>
    <row r="12" spans="1:8" ht="26.25" customHeight="1">
      <c r="A12" s="17">
        <v>7</v>
      </c>
      <c r="B12" s="46" t="s">
        <v>15</v>
      </c>
      <c r="C12" s="15">
        <f t="shared" si="0"/>
        <v>130</v>
      </c>
      <c r="D12" s="46"/>
      <c r="E12" s="46"/>
      <c r="F12" s="46"/>
      <c r="G12" s="46"/>
      <c r="H12" s="46">
        <v>130</v>
      </c>
    </row>
    <row r="13" spans="1:8" ht="26.25" customHeight="1">
      <c r="A13" s="63" t="s">
        <v>22</v>
      </c>
      <c r="B13" s="67"/>
      <c r="C13" s="25"/>
      <c r="D13" s="53" t="s">
        <v>37</v>
      </c>
      <c r="E13" s="68" t="s">
        <v>58</v>
      </c>
      <c r="F13" s="69"/>
      <c r="G13" s="69"/>
      <c r="H13" s="48"/>
    </row>
    <row r="14" spans="1:8">
      <c r="C14" s="9"/>
      <c r="D14" s="9"/>
      <c r="E14" s="9"/>
      <c r="F14" s="9"/>
      <c r="G14" s="9"/>
      <c r="H14" s="9"/>
    </row>
  </sheetData>
  <mergeCells count="4">
    <mergeCell ref="A2:H2"/>
    <mergeCell ref="A5:B5"/>
    <mergeCell ref="A13:B13"/>
    <mergeCell ref="E13:G13"/>
  </mergeCells>
  <phoneticPr fontId="7" type="noConversion"/>
  <printOptions horizontalCentered="1"/>
  <pageMargins left="0.23622047244094499" right="0.15748031496063" top="0.62992125984252001" bottom="0.15748031496063" header="0.55118110236220497" footer="0.31496062992126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5"/>
  <sheetViews>
    <sheetView zoomScale="80" zoomScaleNormal="80" workbookViewId="0">
      <selection activeCell="A2" sqref="A2:M2"/>
    </sheetView>
  </sheetViews>
  <sheetFormatPr defaultColWidth="9" defaultRowHeight="26.25" customHeight="1"/>
  <cols>
    <col min="1" max="1" width="7.6640625" style="2" customWidth="1"/>
    <col min="2" max="2" width="14.77734375" style="2" customWidth="1"/>
    <col min="3" max="3" width="18.109375" style="2" customWidth="1"/>
    <col min="4" max="13" width="10.6640625" style="2" customWidth="1"/>
    <col min="14" max="16384" width="9" style="2"/>
  </cols>
  <sheetData>
    <row r="1" spans="1:14" s="1" customFormat="1" ht="36.9" customHeight="1">
      <c r="A1" s="1" t="s">
        <v>19</v>
      </c>
    </row>
    <row r="2" spans="1:14" ht="43.5" customHeight="1">
      <c r="A2" s="58" t="s">
        <v>76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spans="1:14" ht="29.25" customHeight="1">
      <c r="A3" s="60"/>
      <c r="B3" s="60"/>
      <c r="L3" s="60" t="s">
        <v>1</v>
      </c>
      <c r="M3" s="60"/>
    </row>
    <row r="4" spans="1:14" ht="72" customHeight="1">
      <c r="A4" s="10" t="s">
        <v>2</v>
      </c>
      <c r="B4" s="10" t="s">
        <v>18</v>
      </c>
      <c r="C4" s="5" t="s">
        <v>4</v>
      </c>
      <c r="D4" s="29" t="s">
        <v>29</v>
      </c>
      <c r="E4" s="47" t="s">
        <v>30</v>
      </c>
      <c r="F4" s="29" t="s">
        <v>31</v>
      </c>
      <c r="G4" s="47" t="s">
        <v>32</v>
      </c>
      <c r="H4" s="29" t="s">
        <v>34</v>
      </c>
      <c r="I4" s="29" t="s">
        <v>35</v>
      </c>
      <c r="J4" s="47" t="s">
        <v>65</v>
      </c>
      <c r="K4" s="29" t="s">
        <v>56</v>
      </c>
      <c r="L4" s="47" t="s">
        <v>40</v>
      </c>
      <c r="M4" s="29" t="s">
        <v>48</v>
      </c>
    </row>
    <row r="5" spans="1:14" ht="26.25" customHeight="1">
      <c r="A5" s="70" t="s">
        <v>4</v>
      </c>
      <c r="B5" s="70"/>
      <c r="C5" s="42">
        <f>D5+E5+F5+G5+H5+I5+J5+K5+L5+M5</f>
        <v>542.09999999999991</v>
      </c>
      <c r="D5" s="34">
        <f>SUM(D6:D14)</f>
        <v>12.100000000000001</v>
      </c>
      <c r="E5" s="34">
        <f t="shared" ref="E5:M5" si="0">SUM(E6:E14)</f>
        <v>10</v>
      </c>
      <c r="F5" s="34">
        <f t="shared" si="0"/>
        <v>20</v>
      </c>
      <c r="G5" s="34">
        <f t="shared" si="0"/>
        <v>9</v>
      </c>
      <c r="H5" s="34">
        <f t="shared" ref="H5" si="1">SUM(H6:H14)</f>
        <v>47</v>
      </c>
      <c r="I5" s="29">
        <f t="shared" si="0"/>
        <v>114</v>
      </c>
      <c r="J5" s="29">
        <f t="shared" si="0"/>
        <v>14</v>
      </c>
      <c r="K5" s="29">
        <f t="shared" si="0"/>
        <v>163.69</v>
      </c>
      <c r="L5" s="29">
        <f t="shared" si="0"/>
        <v>110.30999999999999</v>
      </c>
      <c r="M5" s="29">
        <f t="shared" si="0"/>
        <v>42</v>
      </c>
      <c r="N5" s="37"/>
    </row>
    <row r="6" spans="1:14" ht="24.75" customHeight="1">
      <c r="A6" s="7">
        <v>1</v>
      </c>
      <c r="B6" s="4" t="s">
        <v>9</v>
      </c>
      <c r="C6" s="42">
        <f t="shared" ref="C6:C14" si="2">D6+E6+F6+G6+H6+I6+J6+K6+L6+M6</f>
        <v>306.26</v>
      </c>
      <c r="D6" s="33">
        <v>1.21</v>
      </c>
      <c r="E6" s="4">
        <v>10</v>
      </c>
      <c r="F6" s="24">
        <v>20</v>
      </c>
      <c r="G6" s="24"/>
      <c r="H6" s="35">
        <v>24.5</v>
      </c>
      <c r="I6" s="28">
        <v>19</v>
      </c>
      <c r="J6" s="52">
        <v>3</v>
      </c>
      <c r="K6" s="29">
        <v>157.81</v>
      </c>
      <c r="L6" s="41">
        <v>51.54</v>
      </c>
      <c r="M6" s="36">
        <v>19.2</v>
      </c>
      <c r="N6" s="37"/>
    </row>
    <row r="7" spans="1:14" ht="24.75" customHeight="1">
      <c r="A7" s="5">
        <v>2</v>
      </c>
      <c r="B7" s="4" t="s">
        <v>10</v>
      </c>
      <c r="C7" s="42">
        <f t="shared" si="2"/>
        <v>50.41</v>
      </c>
      <c r="D7" s="33">
        <v>1.34</v>
      </c>
      <c r="E7" s="4"/>
      <c r="F7" s="24"/>
      <c r="G7" s="24"/>
      <c r="H7" s="35">
        <v>11.5</v>
      </c>
      <c r="I7" s="28">
        <v>14</v>
      </c>
      <c r="J7" s="52">
        <v>3</v>
      </c>
      <c r="K7" s="29"/>
      <c r="L7" s="41">
        <v>1.37</v>
      </c>
      <c r="M7" s="36">
        <v>19.2</v>
      </c>
      <c r="N7" s="37"/>
    </row>
    <row r="8" spans="1:14" ht="24.75" customHeight="1">
      <c r="A8" s="7">
        <v>3</v>
      </c>
      <c r="B8" s="4" t="s">
        <v>11</v>
      </c>
      <c r="C8" s="42">
        <f t="shared" si="2"/>
        <v>50.42</v>
      </c>
      <c r="D8" s="33">
        <v>1.07</v>
      </c>
      <c r="E8" s="4"/>
      <c r="F8" s="24"/>
      <c r="G8" s="24"/>
      <c r="H8" s="36">
        <v>10.5</v>
      </c>
      <c r="I8" s="28">
        <v>17</v>
      </c>
      <c r="J8" s="27">
        <v>3</v>
      </c>
      <c r="K8" s="29"/>
      <c r="L8" s="41">
        <v>18.850000000000001</v>
      </c>
      <c r="M8" s="36"/>
      <c r="N8" s="37"/>
    </row>
    <row r="9" spans="1:14" ht="24.75" customHeight="1">
      <c r="A9" s="5">
        <v>4</v>
      </c>
      <c r="B9" s="4" t="s">
        <v>12</v>
      </c>
      <c r="C9" s="42">
        <f t="shared" si="2"/>
        <v>10.18</v>
      </c>
      <c r="D9" s="33">
        <v>0.14000000000000001</v>
      </c>
      <c r="E9" s="4"/>
      <c r="F9" s="24"/>
      <c r="G9" s="24"/>
      <c r="H9" s="32"/>
      <c r="I9" s="28"/>
      <c r="J9" s="27">
        <v>1.5</v>
      </c>
      <c r="K9" s="29">
        <v>5.88</v>
      </c>
      <c r="L9" s="41">
        <v>1.06</v>
      </c>
      <c r="M9" s="36">
        <v>1.6</v>
      </c>
      <c r="N9" s="37"/>
    </row>
    <row r="10" spans="1:14" ht="24.75" customHeight="1">
      <c r="A10" s="7">
        <v>5</v>
      </c>
      <c r="B10" s="4" t="s">
        <v>13</v>
      </c>
      <c r="C10" s="42">
        <f t="shared" si="2"/>
        <v>52.55</v>
      </c>
      <c r="D10" s="33">
        <v>0.14000000000000001</v>
      </c>
      <c r="E10" s="4"/>
      <c r="F10" s="24"/>
      <c r="G10" s="24"/>
      <c r="H10" s="32"/>
      <c r="I10" s="28">
        <v>14</v>
      </c>
      <c r="J10" s="27">
        <v>1.5</v>
      </c>
      <c r="K10" s="29"/>
      <c r="L10" s="41">
        <v>36.51</v>
      </c>
      <c r="M10" s="36">
        <v>0.4</v>
      </c>
      <c r="N10" s="37"/>
    </row>
    <row r="11" spans="1:14" ht="33" customHeight="1">
      <c r="A11" s="5">
        <v>6</v>
      </c>
      <c r="B11" s="4" t="s">
        <v>14</v>
      </c>
      <c r="C11" s="42">
        <f t="shared" si="2"/>
        <v>4.9800000000000004</v>
      </c>
      <c r="D11" s="33">
        <v>0.4</v>
      </c>
      <c r="E11" s="4"/>
      <c r="F11" s="24"/>
      <c r="G11" s="24"/>
      <c r="H11" s="32"/>
      <c r="I11" s="28"/>
      <c r="J11" s="27">
        <v>2</v>
      </c>
      <c r="K11" s="29"/>
      <c r="L11" s="41">
        <v>0.98</v>
      </c>
      <c r="M11" s="36">
        <v>1.6</v>
      </c>
      <c r="N11" s="37"/>
    </row>
    <row r="12" spans="1:14" ht="33" customHeight="1">
      <c r="A12" s="7">
        <v>7</v>
      </c>
      <c r="B12" s="29" t="s">
        <v>49</v>
      </c>
      <c r="C12" s="42">
        <f t="shared" si="2"/>
        <v>59</v>
      </c>
      <c r="D12" s="28"/>
      <c r="E12" s="4"/>
      <c r="F12" s="24"/>
      <c r="G12" s="24">
        <v>9</v>
      </c>
      <c r="H12" s="32"/>
      <c r="I12" s="28">
        <v>50</v>
      </c>
      <c r="J12" s="27"/>
      <c r="K12" s="29"/>
      <c r="L12" s="29"/>
      <c r="M12" s="29"/>
      <c r="N12" s="37"/>
    </row>
    <row r="13" spans="1:14" ht="33" customHeight="1">
      <c r="A13" s="7"/>
      <c r="B13" s="29" t="s">
        <v>50</v>
      </c>
      <c r="C13" s="42">
        <f t="shared" si="2"/>
        <v>0.5</v>
      </c>
      <c r="D13" s="28"/>
      <c r="E13" s="24"/>
      <c r="F13" s="24"/>
      <c r="G13" s="24"/>
      <c r="H13" s="32">
        <v>0.5</v>
      </c>
      <c r="I13" s="28"/>
      <c r="J13" s="29"/>
      <c r="K13" s="29"/>
      <c r="L13" s="29"/>
      <c r="M13" s="29"/>
      <c r="N13" s="37"/>
    </row>
    <row r="14" spans="1:14" ht="33" customHeight="1">
      <c r="A14" s="7"/>
      <c r="B14" s="29" t="s">
        <v>51</v>
      </c>
      <c r="C14" s="42">
        <f t="shared" si="2"/>
        <v>7.8</v>
      </c>
      <c r="D14" s="28">
        <v>7.8</v>
      </c>
      <c r="E14" s="24"/>
      <c r="F14" s="24"/>
      <c r="G14" s="24"/>
      <c r="H14" s="32"/>
      <c r="I14" s="29"/>
      <c r="J14" s="29"/>
      <c r="K14" s="29"/>
      <c r="L14" s="29"/>
      <c r="M14" s="29"/>
      <c r="N14" s="37"/>
    </row>
    <row r="15" spans="1:14" ht="33" customHeight="1">
      <c r="A15" s="63" t="s">
        <v>22</v>
      </c>
      <c r="B15" s="67"/>
      <c r="C15" s="23"/>
      <c r="D15" s="29" t="s">
        <v>33</v>
      </c>
      <c r="E15" s="29" t="s">
        <v>36</v>
      </c>
      <c r="F15" s="29" t="s">
        <v>61</v>
      </c>
      <c r="G15" s="29" t="s">
        <v>62</v>
      </c>
      <c r="H15" s="29" t="s">
        <v>38</v>
      </c>
      <c r="I15" s="64" t="s">
        <v>64</v>
      </c>
      <c r="J15" s="65"/>
      <c r="K15" s="29" t="s">
        <v>39</v>
      </c>
      <c r="L15" s="29" t="s">
        <v>27</v>
      </c>
      <c r="M15" s="29" t="s">
        <v>66</v>
      </c>
      <c r="N15" s="37"/>
    </row>
  </sheetData>
  <mergeCells count="6">
    <mergeCell ref="A3:B3"/>
    <mergeCell ref="A5:B5"/>
    <mergeCell ref="A15:B15"/>
    <mergeCell ref="I15:J15"/>
    <mergeCell ref="A2:M2"/>
    <mergeCell ref="L3:M3"/>
  </mergeCells>
  <phoneticPr fontId="7" type="noConversion"/>
  <printOptions horizontalCentered="1"/>
  <pageMargins left="0.15748031496063" right="0.15748031496063" top="0.35433070866141703" bottom="0.15748031496063" header="0.31496062992126" footer="0.31496062992126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2"/>
  <sheetViews>
    <sheetView zoomScale="80" zoomScaleNormal="80" workbookViewId="0">
      <selection activeCell="J7" sqref="J7"/>
    </sheetView>
  </sheetViews>
  <sheetFormatPr defaultColWidth="9" defaultRowHeight="14.4"/>
  <cols>
    <col min="1" max="1" width="9.109375" style="2" customWidth="1"/>
    <col min="2" max="2" width="13.44140625" style="2" customWidth="1"/>
    <col min="3" max="3" width="18.44140625" style="2" customWidth="1"/>
    <col min="4" max="4" width="19.33203125" style="2" customWidth="1"/>
    <col min="5" max="9" width="10.6640625" style="2" customWidth="1"/>
    <col min="10" max="16384" width="9" style="2"/>
  </cols>
  <sheetData>
    <row r="1" spans="1:11" s="1" customFormat="1" ht="36.9" customHeight="1">
      <c r="A1" s="1" t="s">
        <v>20</v>
      </c>
    </row>
    <row r="2" spans="1:11" ht="69.599999999999994" customHeight="1">
      <c r="A2" s="58" t="s">
        <v>77</v>
      </c>
      <c r="B2" s="58"/>
      <c r="C2" s="58"/>
      <c r="D2" s="58"/>
      <c r="E2" s="58"/>
      <c r="F2" s="58"/>
      <c r="G2" s="58"/>
      <c r="H2" s="58"/>
      <c r="I2" s="58"/>
    </row>
    <row r="3" spans="1:11" ht="22.5" customHeight="1">
      <c r="A3" s="60"/>
      <c r="B3" s="60"/>
      <c r="I3" s="3" t="s">
        <v>1</v>
      </c>
    </row>
    <row r="4" spans="1:11" ht="47.4" customHeight="1">
      <c r="A4" s="4" t="s">
        <v>2</v>
      </c>
      <c r="B4" s="4" t="s">
        <v>18</v>
      </c>
      <c r="C4" s="5" t="s">
        <v>4</v>
      </c>
      <c r="D4" s="32" t="s">
        <v>57</v>
      </c>
      <c r="E4" s="29" t="s">
        <v>41</v>
      </c>
      <c r="F4" s="32" t="s">
        <v>42</v>
      </c>
      <c r="G4" s="29" t="s">
        <v>43</v>
      </c>
      <c r="H4" s="32" t="s">
        <v>63</v>
      </c>
      <c r="I4" s="32" t="s">
        <v>67</v>
      </c>
    </row>
    <row r="5" spans="1:11" ht="45.75" customHeight="1">
      <c r="A5" s="61" t="s">
        <v>4</v>
      </c>
      <c r="B5" s="62"/>
      <c r="C5" s="4">
        <f>D5+E5+F5+G5+H5+I5</f>
        <v>1342</v>
      </c>
      <c r="D5" s="32">
        <f t="shared" ref="D5:H5" si="0">SUM(D6:D11)</f>
        <v>150</v>
      </c>
      <c r="E5" s="32">
        <f t="shared" si="0"/>
        <v>264.10000000000002</v>
      </c>
      <c r="F5" s="32">
        <f t="shared" si="0"/>
        <v>180</v>
      </c>
      <c r="G5" s="32">
        <f t="shared" si="0"/>
        <v>109.99999999999999</v>
      </c>
      <c r="H5" s="32">
        <f t="shared" si="0"/>
        <v>337.9</v>
      </c>
      <c r="I5" s="32">
        <v>300</v>
      </c>
    </row>
    <row r="6" spans="1:11" ht="33" customHeight="1">
      <c r="A6" s="7">
        <v>1</v>
      </c>
      <c r="B6" s="8" t="s">
        <v>9</v>
      </c>
      <c r="C6" s="45">
        <f t="shared" ref="C6:C11" si="1">D6+E6+F6+G6+H6+I6</f>
        <v>436.20000000000005</v>
      </c>
      <c r="D6" s="4"/>
      <c r="E6" s="32">
        <v>143</v>
      </c>
      <c r="F6" s="28">
        <v>80</v>
      </c>
      <c r="G6" s="32">
        <v>35.299999999999997</v>
      </c>
      <c r="H6" s="28">
        <v>177.9</v>
      </c>
      <c r="I6" s="8"/>
    </row>
    <row r="7" spans="1:11" ht="33" customHeight="1">
      <c r="A7" s="7">
        <v>2</v>
      </c>
      <c r="B7" s="8" t="s">
        <v>10</v>
      </c>
      <c r="C7" s="45">
        <f t="shared" si="1"/>
        <v>164.7</v>
      </c>
      <c r="D7" s="4">
        <v>12.5</v>
      </c>
      <c r="E7" s="32">
        <v>52.8</v>
      </c>
      <c r="F7" s="38">
        <v>60</v>
      </c>
      <c r="G7" s="32">
        <v>39.4</v>
      </c>
      <c r="H7" s="40"/>
      <c r="I7" s="8"/>
    </row>
    <row r="8" spans="1:11" ht="33" customHeight="1">
      <c r="A8" s="7">
        <v>3</v>
      </c>
      <c r="B8" s="8" t="s">
        <v>11</v>
      </c>
      <c r="C8" s="45">
        <f t="shared" si="1"/>
        <v>640.29999999999995</v>
      </c>
      <c r="D8" s="4">
        <v>100</v>
      </c>
      <c r="E8" s="32">
        <v>50</v>
      </c>
      <c r="F8" s="39">
        <v>40</v>
      </c>
      <c r="G8" s="32">
        <v>20.3</v>
      </c>
      <c r="H8" s="28">
        <v>130</v>
      </c>
      <c r="I8" s="8">
        <v>300</v>
      </c>
    </row>
    <row r="9" spans="1:11" ht="33" customHeight="1">
      <c r="A9" s="7">
        <v>4</v>
      </c>
      <c r="B9" s="8" t="s">
        <v>12</v>
      </c>
      <c r="C9" s="45">
        <f t="shared" si="1"/>
        <v>46.4</v>
      </c>
      <c r="D9" s="4">
        <v>37.5</v>
      </c>
      <c r="E9" s="32">
        <v>2.8</v>
      </c>
      <c r="F9" s="32"/>
      <c r="G9" s="32">
        <v>6.1</v>
      </c>
      <c r="H9" s="28"/>
      <c r="I9" s="4"/>
    </row>
    <row r="10" spans="1:11" ht="32.25" customHeight="1">
      <c r="A10" s="7">
        <v>5</v>
      </c>
      <c r="B10" s="8" t="s">
        <v>13</v>
      </c>
      <c r="C10" s="45">
        <f t="shared" si="1"/>
        <v>8</v>
      </c>
      <c r="D10" s="4"/>
      <c r="E10" s="32">
        <v>4</v>
      </c>
      <c r="F10" s="32"/>
      <c r="G10" s="32">
        <v>4</v>
      </c>
      <c r="H10" s="28"/>
      <c r="I10" s="4"/>
    </row>
    <row r="11" spans="1:11" ht="32.25" customHeight="1">
      <c r="A11" s="7">
        <v>6</v>
      </c>
      <c r="B11" s="8" t="s">
        <v>14</v>
      </c>
      <c r="C11" s="45">
        <f t="shared" si="1"/>
        <v>46.4</v>
      </c>
      <c r="D11" s="4"/>
      <c r="E11" s="32">
        <v>11.5</v>
      </c>
      <c r="F11" s="32"/>
      <c r="G11" s="32">
        <v>4.9000000000000004</v>
      </c>
      <c r="H11" s="28">
        <v>30</v>
      </c>
      <c r="I11" s="4"/>
      <c r="J11" s="9"/>
      <c r="K11" s="9"/>
    </row>
    <row r="12" spans="1:11" ht="30.75" customHeight="1">
      <c r="A12" s="63" t="s">
        <v>22</v>
      </c>
      <c r="B12" s="67"/>
      <c r="C12" s="23"/>
      <c r="D12" s="29" t="s">
        <v>46</v>
      </c>
      <c r="E12" s="61" t="s">
        <v>68</v>
      </c>
      <c r="F12" s="71"/>
      <c r="G12" s="62"/>
      <c r="H12" s="32" t="s">
        <v>44</v>
      </c>
      <c r="I12" s="29" t="s">
        <v>45</v>
      </c>
    </row>
  </sheetData>
  <mergeCells count="5">
    <mergeCell ref="A2:I2"/>
    <mergeCell ref="A3:B3"/>
    <mergeCell ref="A5:B5"/>
    <mergeCell ref="A12:B12"/>
    <mergeCell ref="E12:G12"/>
  </mergeCells>
  <phoneticPr fontId="7" type="noConversion"/>
  <printOptions horizontalCentered="1"/>
  <pageMargins left="0.15748031496063" right="0.15748031496063" top="0.55118110236220497" bottom="0.15748031496063" header="0.31496062992126" footer="0.31496062992126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activeCell="I5" sqref="I5"/>
    </sheetView>
  </sheetViews>
  <sheetFormatPr defaultColWidth="9" defaultRowHeight="14.4"/>
  <cols>
    <col min="1" max="1" width="9.109375" style="2" customWidth="1"/>
    <col min="2" max="2" width="13.44140625" style="2" customWidth="1"/>
    <col min="3" max="3" width="28.6640625" style="2" customWidth="1"/>
    <col min="4" max="4" width="23.109375" style="2" customWidth="1"/>
    <col min="5" max="16384" width="9" style="2"/>
  </cols>
  <sheetData>
    <row r="1" spans="1:5" s="1" customFormat="1" ht="36.9" customHeight="1">
      <c r="A1" s="1" t="s">
        <v>20</v>
      </c>
    </row>
    <row r="2" spans="1:5" ht="69.599999999999994" customHeight="1">
      <c r="A2" s="58" t="s">
        <v>78</v>
      </c>
      <c r="B2" s="58"/>
      <c r="C2" s="58"/>
      <c r="D2" s="58"/>
    </row>
    <row r="3" spans="1:5" ht="22.5" customHeight="1">
      <c r="A3" s="60"/>
      <c r="B3" s="60"/>
      <c r="D3" s="3" t="s">
        <v>1</v>
      </c>
    </row>
    <row r="4" spans="1:5" ht="47.4" customHeight="1">
      <c r="A4" s="32" t="s">
        <v>2</v>
      </c>
      <c r="B4" s="32" t="s">
        <v>18</v>
      </c>
      <c r="C4" s="31" t="s">
        <v>4</v>
      </c>
      <c r="D4" s="32" t="s">
        <v>69</v>
      </c>
    </row>
    <row r="5" spans="1:5" ht="45.75" customHeight="1">
      <c r="A5" s="61" t="s">
        <v>4</v>
      </c>
      <c r="B5" s="62"/>
      <c r="C5" s="32">
        <v>1154</v>
      </c>
      <c r="D5" s="32">
        <v>1154</v>
      </c>
    </row>
    <row r="6" spans="1:5" ht="33" customHeight="1">
      <c r="A6" s="7">
        <v>1</v>
      </c>
      <c r="B6" s="8" t="s">
        <v>9</v>
      </c>
      <c r="C6" s="32">
        <v>1154</v>
      </c>
      <c r="D6" s="8">
        <v>1154</v>
      </c>
    </row>
    <row r="7" spans="1:5" ht="33" customHeight="1">
      <c r="A7" s="7">
        <v>2</v>
      </c>
      <c r="B7" s="8" t="s">
        <v>10</v>
      </c>
      <c r="C7" s="32"/>
      <c r="D7" s="8"/>
    </row>
    <row r="8" spans="1:5" ht="33" customHeight="1">
      <c r="A8" s="7">
        <v>3</v>
      </c>
      <c r="B8" s="8" t="s">
        <v>11</v>
      </c>
      <c r="C8" s="32"/>
      <c r="D8" s="8"/>
    </row>
    <row r="9" spans="1:5" ht="33" customHeight="1">
      <c r="A9" s="7">
        <v>4</v>
      </c>
      <c r="B9" s="8" t="s">
        <v>12</v>
      </c>
      <c r="C9" s="32"/>
      <c r="D9" s="32"/>
    </row>
    <row r="10" spans="1:5" ht="32.25" customHeight="1">
      <c r="A10" s="7">
        <v>5</v>
      </c>
      <c r="B10" s="8" t="s">
        <v>13</v>
      </c>
      <c r="C10" s="32"/>
      <c r="D10" s="32"/>
    </row>
    <row r="11" spans="1:5" ht="32.25" customHeight="1">
      <c r="A11" s="7">
        <v>6</v>
      </c>
      <c r="B11" s="8" t="s">
        <v>14</v>
      </c>
      <c r="C11" s="32"/>
      <c r="D11" s="32"/>
      <c r="E11" s="9"/>
    </row>
    <row r="12" spans="1:5" ht="30.75" customHeight="1">
      <c r="A12" s="63" t="s">
        <v>22</v>
      </c>
      <c r="B12" s="67"/>
      <c r="C12" s="32"/>
      <c r="D12" s="29" t="s">
        <v>47</v>
      </c>
    </row>
  </sheetData>
  <mergeCells count="4">
    <mergeCell ref="A2:D2"/>
    <mergeCell ref="A3:B3"/>
    <mergeCell ref="A5:B5"/>
    <mergeCell ref="A12:B12"/>
  </mergeCells>
  <phoneticPr fontId="1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</vt:i4>
      </vt:variant>
    </vt:vector>
  </HeadingPairs>
  <TitlesOfParts>
    <vt:vector size="7" baseType="lpstr">
      <vt:lpstr>汇总表</vt:lpstr>
      <vt:lpstr>现代农业发展专项</vt:lpstr>
      <vt:lpstr>科技创新与推广</vt:lpstr>
      <vt:lpstr>农业公共服务 </vt:lpstr>
      <vt:lpstr>农业生态保护与资源化利用 </vt:lpstr>
      <vt:lpstr>省级农田建设补助专项</vt:lpstr>
      <vt:lpstr>科技创新与推广!Print_Titles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常州市农业农村局</cp:lastModifiedBy>
  <cp:lastPrinted>2024-11-22T01:29:50Z</cp:lastPrinted>
  <dcterms:created xsi:type="dcterms:W3CDTF">2020-04-29T03:10:00Z</dcterms:created>
  <dcterms:modified xsi:type="dcterms:W3CDTF">2024-11-25T08:27:53Z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3A9ACD6219CA4E208BAD80B36B212EFA_12</vt:lpwstr>
  </property>
  <property fmtid="{D5CDD505-2E9C-101B-9397-08002B2CF9AE}" pid="3" name="KSOProductBuildVer">
    <vt:lpwstr>2052-12.1.0.17827</vt:lpwstr>
  </property>
</Properties>
</file>