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90" windowWidth="19395" windowHeight="7395" activeTab="1"/>
  </bookViews>
  <sheets>
    <sheet name="汇总表" sheetId="21" r:id="rId1"/>
    <sheet name="现代农业发展专项" sheetId="19" r:id="rId2"/>
    <sheet name="乡村振兴专项" sheetId="3" r:id="rId3"/>
    <sheet name="Sheet1" sheetId="22" r:id="rId4"/>
  </sheets>
  <definedNames>
    <definedName name="_xlnm.Print_Titles" localSheetId="1">现代农业发展专项!$A:$E</definedName>
  </definedNames>
  <calcPr calcId="145621"/>
</workbook>
</file>

<file path=xl/calcChain.xml><?xml version="1.0" encoding="utf-8"?>
<calcChain xmlns="http://schemas.openxmlformats.org/spreadsheetml/2006/main">
  <c r="V7" i="19" l="1"/>
  <c r="R5" i="19" l="1"/>
  <c r="E4" i="3"/>
  <c r="F4" i="3"/>
  <c r="G4" i="3"/>
  <c r="D4" i="3"/>
  <c r="C6" i="3"/>
  <c r="C7" i="3"/>
  <c r="E7" i="21" s="1"/>
  <c r="C8" i="3"/>
  <c r="E8" i="21" s="1"/>
  <c r="C9" i="3"/>
  <c r="C10" i="3"/>
  <c r="C11" i="3"/>
  <c r="E11" i="21" s="1"/>
  <c r="C12" i="3"/>
  <c r="E12" i="21" s="1"/>
  <c r="C13" i="3"/>
  <c r="E16" i="21" s="1"/>
  <c r="C16" i="21" s="1"/>
  <c r="C5" i="3"/>
  <c r="E5" i="21" s="1"/>
  <c r="Q5" i="19"/>
  <c r="E10" i="21"/>
  <c r="E9" i="21"/>
  <c r="E6" i="21"/>
  <c r="C4" i="3" l="1"/>
  <c r="E4" i="21"/>
  <c r="C6" i="19"/>
  <c r="D5" i="21" s="1"/>
  <c r="C7" i="19"/>
  <c r="D6" i="21" s="1"/>
  <c r="C6" i="21" s="1"/>
  <c r="C8" i="19"/>
  <c r="D7" i="21" s="1"/>
  <c r="C7" i="21" s="1"/>
  <c r="C9" i="19"/>
  <c r="D8" i="21" s="1"/>
  <c r="C8" i="21" s="1"/>
  <c r="C10" i="19"/>
  <c r="D9" i="21" s="1"/>
  <c r="C9" i="21" s="1"/>
  <c r="C11" i="19"/>
  <c r="D10" i="21" s="1"/>
  <c r="C10" i="21" s="1"/>
  <c r="C12" i="19"/>
  <c r="D11" i="21" s="1"/>
  <c r="C11" i="21" s="1"/>
  <c r="C14" i="19"/>
  <c r="D13" i="21" s="1"/>
  <c r="C13" i="21" s="1"/>
  <c r="C15" i="19"/>
  <c r="D14" i="21" s="1"/>
  <c r="C14" i="21" s="1"/>
  <c r="C16" i="19"/>
  <c r="D15" i="21" s="1"/>
  <c r="C15" i="21" s="1"/>
  <c r="V5" i="19"/>
  <c r="U5" i="19"/>
  <c r="C5" i="21" l="1"/>
  <c r="M5" i="19"/>
  <c r="G5" i="19" l="1"/>
  <c r="E5" i="19"/>
  <c r="P5" i="19"/>
  <c r="F5" i="19"/>
  <c r="H5" i="19"/>
  <c r="J5" i="19"/>
  <c r="L5" i="19"/>
  <c r="K5" i="19"/>
  <c r="N5" i="19"/>
  <c r="O5" i="19"/>
  <c r="S5" i="19"/>
  <c r="T5" i="19"/>
  <c r="D5" i="19"/>
  <c r="I13" i="19" l="1"/>
  <c r="C13" i="19" l="1"/>
  <c r="D12" i="21" s="1"/>
  <c r="I5" i="19"/>
  <c r="C5" i="19" s="1"/>
  <c r="C12" i="21" l="1"/>
  <c r="D4" i="21"/>
  <c r="C4" i="21" s="1"/>
</calcChain>
</file>

<file path=xl/sharedStrings.xml><?xml version="1.0" encoding="utf-8"?>
<sst xmlns="http://schemas.openxmlformats.org/spreadsheetml/2006/main" count="100" uniqueCount="81">
  <si>
    <t>序号</t>
    <phoneticPr fontId="1" type="noConversion"/>
  </si>
  <si>
    <t>合计</t>
    <phoneticPr fontId="1" type="noConversion"/>
  </si>
  <si>
    <t>溧阳市</t>
    <phoneticPr fontId="3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</si>
  <si>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</si>
  <si>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</si>
  <si>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</si>
  <si>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</si>
  <si>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</si>
  <si>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</si>
  <si>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</si>
  <si>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</si>
  <si>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</si>
  <si>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</si>
  <si>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单位：万元</t>
    <phoneticPr fontId="1" type="noConversion"/>
  </si>
  <si>
    <t>单位：万元</t>
    <phoneticPr fontId="1" type="noConversion"/>
  </si>
  <si>
    <t>局本级</t>
    <phoneticPr fontId="1" type="noConversion"/>
  </si>
  <si>
    <t>责任处站</t>
    <phoneticPr fontId="1" type="noConversion"/>
  </si>
  <si>
    <t>农民体协</t>
    <phoneticPr fontId="1" type="noConversion"/>
  </si>
  <si>
    <t>办公室</t>
    <phoneticPr fontId="1" type="noConversion"/>
  </si>
  <si>
    <t>农村创业大赛</t>
    <phoneticPr fontId="1" type="noConversion"/>
  </si>
  <si>
    <t>2025年市级农业农村专项资金（第一批）汇总表</t>
    <phoneticPr fontId="1" type="noConversion"/>
  </si>
  <si>
    <t>重大项目推进及乡村振兴规划</t>
    <phoneticPr fontId="1" type="noConversion"/>
  </si>
  <si>
    <t>2024年稻麦周年亩产超吨粮公关方奖补</t>
    <phoneticPr fontId="1" type="noConversion"/>
  </si>
  <si>
    <t>对外合作交流处</t>
    <phoneticPr fontId="1" type="noConversion"/>
  </si>
  <si>
    <t>经开区</t>
    <phoneticPr fontId="1" type="noConversion"/>
  </si>
  <si>
    <t>2025年乡村振兴专项资金（第一批）下达分配明细表</t>
    <phoneticPr fontId="1" type="noConversion"/>
  </si>
  <si>
    <t>2025年市级现代农业发展专项资金（第一批）下达分配明细表</t>
    <phoneticPr fontId="1" type="noConversion"/>
  </si>
  <si>
    <t>农业品牌品质提升与宣传推介</t>
    <phoneticPr fontId="1" type="noConversion"/>
  </si>
  <si>
    <t>农业科技创新和示范推广项目</t>
    <phoneticPr fontId="1" type="noConversion"/>
  </si>
  <si>
    <t>农业智慧化应用水平提升</t>
    <phoneticPr fontId="1" type="noConversion"/>
  </si>
  <si>
    <t>智慧种植</t>
    <phoneticPr fontId="1" type="noConversion"/>
  </si>
  <si>
    <t>智慧化应用</t>
    <phoneticPr fontId="1" type="noConversion"/>
  </si>
  <si>
    <t>农业绿色发展监测</t>
    <phoneticPr fontId="1" type="noConversion"/>
  </si>
  <si>
    <t>丘陵山区适用小型机械推广应用建设项目</t>
    <phoneticPr fontId="1" type="noConversion"/>
  </si>
  <si>
    <t>秸秆离田利用补助</t>
    <phoneticPr fontId="1" type="noConversion"/>
  </si>
  <si>
    <t>武进区</t>
    <phoneticPr fontId="1" type="noConversion"/>
  </si>
  <si>
    <t>经开区</t>
    <phoneticPr fontId="1" type="noConversion"/>
  </si>
  <si>
    <t>局本级</t>
    <phoneticPr fontId="1" type="noConversion"/>
  </si>
  <si>
    <t>农业技术推广中心</t>
    <phoneticPr fontId="1" type="noConversion"/>
  </si>
  <si>
    <t>动物疫病预防控制中心</t>
    <phoneticPr fontId="1" type="noConversion"/>
  </si>
  <si>
    <t>责任处室</t>
    <phoneticPr fontId="1" type="noConversion"/>
  </si>
  <si>
    <t>产业化处</t>
    <phoneticPr fontId="1" type="noConversion"/>
  </si>
  <si>
    <t>种植业处</t>
    <phoneticPr fontId="1" type="noConversion"/>
  </si>
  <si>
    <t>科教处</t>
    <phoneticPr fontId="1" type="noConversion"/>
  </si>
  <si>
    <t>农机处</t>
    <phoneticPr fontId="1" type="noConversion"/>
  </si>
  <si>
    <t>办公室、信息处</t>
    <phoneticPr fontId="1" type="noConversion"/>
  </si>
  <si>
    <t>信息处</t>
    <phoneticPr fontId="1" type="noConversion"/>
  </si>
  <si>
    <t>绿色发展处</t>
    <phoneticPr fontId="1" type="noConversion"/>
  </si>
  <si>
    <t>水稻田补偿</t>
    <phoneticPr fontId="1" type="noConversion"/>
  </si>
  <si>
    <t>种植业处</t>
    <phoneticPr fontId="1" type="noConversion"/>
  </si>
  <si>
    <t>农产品绿色安全</t>
    <phoneticPr fontId="1" type="noConversion"/>
  </si>
  <si>
    <t>“两废”回收处置</t>
    <phoneticPr fontId="1" type="noConversion"/>
  </si>
  <si>
    <t>农产品质量安全</t>
    <phoneticPr fontId="1" type="noConversion"/>
  </si>
  <si>
    <t>农产品质量安全中心</t>
    <phoneticPr fontId="1" type="noConversion"/>
  </si>
  <si>
    <t>质监处</t>
    <phoneticPr fontId="1" type="noConversion"/>
  </si>
  <si>
    <t>国家观赏竹种质资源保护</t>
    <phoneticPr fontId="1" type="noConversion"/>
  </si>
  <si>
    <t>推广中心</t>
    <phoneticPr fontId="1" type="noConversion"/>
  </si>
  <si>
    <t>池塘养殖上图入库现场核查</t>
    <phoneticPr fontId="1" type="noConversion"/>
  </si>
  <si>
    <t>畜产品安全   （无害化处理）</t>
    <phoneticPr fontId="1" type="noConversion"/>
  </si>
  <si>
    <t>畜牧兽医处</t>
    <phoneticPr fontId="1" type="noConversion"/>
  </si>
  <si>
    <t>合作处</t>
    <phoneticPr fontId="1" type="noConversion"/>
  </si>
  <si>
    <t>合  计</t>
    <phoneticPr fontId="1" type="noConversion"/>
  </si>
  <si>
    <t>现代农业发展专项</t>
    <phoneticPr fontId="1" type="noConversion"/>
  </si>
  <si>
    <t>乡村振兴专项</t>
    <phoneticPr fontId="1" type="noConversion"/>
  </si>
  <si>
    <t>经开区</t>
    <phoneticPr fontId="1" type="noConversion"/>
  </si>
  <si>
    <t>局本级</t>
    <phoneticPr fontId="1" type="noConversion"/>
  </si>
  <si>
    <t>农业技术推广中心</t>
    <phoneticPr fontId="1" type="noConversion"/>
  </si>
  <si>
    <t>动物疫病预防控制中心</t>
    <phoneticPr fontId="1" type="noConversion"/>
  </si>
  <si>
    <t>农产品质量安全中心</t>
    <phoneticPr fontId="1" type="noConversion"/>
  </si>
  <si>
    <t>耕地质量监测点</t>
    <phoneticPr fontId="1" type="noConversion"/>
  </si>
  <si>
    <t>农田处</t>
    <phoneticPr fontId="1" type="noConversion"/>
  </si>
  <si>
    <t>合   计</t>
    <phoneticPr fontId="1" type="noConversion"/>
  </si>
  <si>
    <t>第二轮土地承包到期后再延长30年试点</t>
    <phoneticPr fontId="1" type="noConversion"/>
  </si>
  <si>
    <t>政改处</t>
    <phoneticPr fontId="1" type="noConversion"/>
  </si>
  <si>
    <t>常州市自然资源和规划服务中心</t>
  </si>
  <si>
    <t>常州市自然资源和规划服务中心</t>
    <phoneticPr fontId="1" type="noConversion"/>
  </si>
  <si>
    <t>第三次全国土壤普查</t>
    <phoneticPr fontId="1" type="noConversion"/>
  </si>
  <si>
    <t>农田处</t>
    <phoneticPr fontId="1" type="noConversion"/>
  </si>
  <si>
    <t>对口支援协作</t>
    <phoneticPr fontId="1" type="noConversion"/>
  </si>
  <si>
    <t>农村宅基地   “两项试点”</t>
    <phoneticPr fontId="1" type="noConversion"/>
  </si>
  <si>
    <t>动物疫病防控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</si>
</sst>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>
      <alignment vertical="center"/>
    </xf>
  </cellStyleXfs>
  <cellXfs count="84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zoomScale="90" zoomScaleNormal="90" workbookViewId="0">
      <selection activeCell="G15" sqref="G15"/>
    </sheetView>
  </sheetViews>
  <sheetFormatPr defaultColWidth="9" defaultRowHeight="13.5" x14ac:dyDescent="0.15"/>
  <cols>
    <col min="1" max="1" width="6" style="4" customWidth="1"/>
    <col min="2" max="2" width="19.75" style="4" customWidth="1"/>
    <col min="3" max="3" width="24.875" style="4" customWidth="1"/>
    <col min="4" max="4" width="28.375" style="4" customWidth="1"/>
    <col min="5" max="5" width="29.75" style="6" customWidth="1"/>
    <col min="6" max="6" width="9" style="4"/>
    <col min="7" max="7" width="10.5" style="4" bestFit="1" customWidth="1"/>
    <col min="8" max="16384" width="9" style="4"/>
  </cols>
  <sheetData>
    <row r="1" spans="1:5" ht="66" customHeight="1" x14ac:dyDescent="0.15">
      <c r="A1" s="58" t="s">
        <v>20</v>
      </c>
      <c r="B1" s="58"/>
      <c r="C1" s="58"/>
      <c r="D1" s="58"/>
      <c r="E1" s="58"/>
    </row>
    <row r="2" spans="1:5" ht="29.25" customHeight="1" x14ac:dyDescent="0.15">
      <c r="A2" s="8"/>
      <c r="B2" s="8"/>
      <c r="C2" s="8"/>
      <c r="D2" s="8"/>
      <c r="E2" s="15" t="s">
        <v>14</v>
      </c>
    </row>
    <row r="3" spans="1:5" ht="44.25" customHeight="1" x14ac:dyDescent="0.15">
      <c r="A3" s="52" t="s">
        <v>0</v>
      </c>
      <c r="B3" s="16" t="s">
        <v>8</v>
      </c>
      <c r="C3" s="16" t="s">
        <v>61</v>
      </c>
      <c r="D3" s="16" t="s">
        <v>62</v>
      </c>
      <c r="E3" s="33" t="s">
        <v>63</v>
      </c>
    </row>
    <row r="4" spans="1:5" ht="34.5" customHeight="1" x14ac:dyDescent="0.15">
      <c r="A4" s="56" t="s">
        <v>71</v>
      </c>
      <c r="B4" s="57"/>
      <c r="C4" s="16">
        <f>SUM(D4:E4)</f>
        <v>6159.75</v>
      </c>
      <c r="D4" s="33">
        <f>SUM(D5:D16)</f>
        <v>5406.75</v>
      </c>
      <c r="E4" s="33">
        <f>SUM(E5:E16)</f>
        <v>753</v>
      </c>
    </row>
    <row r="5" spans="1:5" ht="27.75" customHeight="1" x14ac:dyDescent="0.15">
      <c r="A5" s="16">
        <v>1</v>
      </c>
      <c r="B5" s="33" t="s">
        <v>2</v>
      </c>
      <c r="C5" s="16">
        <f t="shared" ref="C5:C16" si="0">SUM(D5:E5)</f>
        <v>1814.47</v>
      </c>
      <c r="D5" s="33">
        <f>现代农业发展专项!C6</f>
        <v>1683.57</v>
      </c>
      <c r="E5" s="33">
        <f>乡村振兴专项!C5</f>
        <v>130.9</v>
      </c>
    </row>
    <row r="6" spans="1:5" ht="27.75" customHeight="1" x14ac:dyDescent="0.15">
      <c r="A6" s="16">
        <v>2</v>
      </c>
      <c r="B6" s="16" t="s">
        <v>3</v>
      </c>
      <c r="C6" s="16">
        <f t="shared" si="0"/>
        <v>1183.0500000000002</v>
      </c>
      <c r="D6" s="33">
        <f>现代农业发展专项!C7</f>
        <v>1076.1500000000001</v>
      </c>
      <c r="E6" s="33">
        <f>乡村振兴专项!C6</f>
        <v>106.9</v>
      </c>
    </row>
    <row r="7" spans="1:5" ht="27.75" customHeight="1" x14ac:dyDescent="0.15">
      <c r="A7" s="41">
        <v>3</v>
      </c>
      <c r="B7" s="41" t="s">
        <v>4</v>
      </c>
      <c r="C7" s="16">
        <f t="shared" si="0"/>
        <v>766.18</v>
      </c>
      <c r="D7" s="33">
        <f>现代农业发展专项!C8</f>
        <v>667.28</v>
      </c>
      <c r="E7" s="33">
        <f>乡村振兴专项!C7</f>
        <v>98.9</v>
      </c>
    </row>
    <row r="8" spans="1:5" ht="27.75" customHeight="1" x14ac:dyDescent="0.15">
      <c r="A8" s="16">
        <v>4</v>
      </c>
      <c r="B8" s="16" t="s">
        <v>5</v>
      </c>
      <c r="C8" s="16">
        <f t="shared" si="0"/>
        <v>515.04999999999995</v>
      </c>
      <c r="D8" s="33">
        <f>现代农业发展专项!C9</f>
        <v>432.15</v>
      </c>
      <c r="E8" s="33">
        <f>乡村振兴专项!C8</f>
        <v>82.9</v>
      </c>
    </row>
    <row r="9" spans="1:5" ht="27.75" customHeight="1" x14ac:dyDescent="0.15">
      <c r="A9" s="16">
        <v>5</v>
      </c>
      <c r="B9" s="16" t="s">
        <v>6</v>
      </c>
      <c r="C9" s="16">
        <f t="shared" si="0"/>
        <v>102.45</v>
      </c>
      <c r="D9" s="33">
        <f>现代农业发展专项!C10</f>
        <v>97.45</v>
      </c>
      <c r="E9" s="33">
        <f>乡村振兴专项!C9</f>
        <v>5</v>
      </c>
    </row>
    <row r="10" spans="1:5" ht="27.75" customHeight="1" x14ac:dyDescent="0.15">
      <c r="A10" s="41">
        <v>6</v>
      </c>
      <c r="B10" s="16" t="s">
        <v>7</v>
      </c>
      <c r="C10" s="16">
        <f t="shared" si="0"/>
        <v>112.44</v>
      </c>
      <c r="D10" s="33">
        <f>现代农业发展专项!C11</f>
        <v>107.44</v>
      </c>
      <c r="E10" s="33">
        <f>乡村振兴专项!C10</f>
        <v>5</v>
      </c>
    </row>
    <row r="11" spans="1:5" ht="27.75" customHeight="1" x14ac:dyDescent="0.15">
      <c r="A11" s="16">
        <v>7</v>
      </c>
      <c r="B11" s="16" t="s">
        <v>64</v>
      </c>
      <c r="C11" s="16">
        <f t="shared" si="0"/>
        <v>263.96000000000004</v>
      </c>
      <c r="D11" s="33">
        <f>现代农业发展专项!C12</f>
        <v>204.96</v>
      </c>
      <c r="E11" s="33">
        <f>乡村振兴专项!C11</f>
        <v>59</v>
      </c>
    </row>
    <row r="12" spans="1:5" ht="27.75" customHeight="1" x14ac:dyDescent="0.15">
      <c r="A12" s="16">
        <v>8</v>
      </c>
      <c r="B12" s="16" t="s">
        <v>65</v>
      </c>
      <c r="C12" s="16">
        <f t="shared" si="0"/>
        <v>857.15</v>
      </c>
      <c r="D12" s="33">
        <f>现代农业发展专项!C13</f>
        <v>622.75</v>
      </c>
      <c r="E12" s="33">
        <f>乡村振兴专项!C12</f>
        <v>234.4</v>
      </c>
    </row>
    <row r="13" spans="1:5" ht="21.75" customHeight="1" x14ac:dyDescent="0.15">
      <c r="A13" s="41">
        <v>9</v>
      </c>
      <c r="B13" s="16" t="s">
        <v>66</v>
      </c>
      <c r="C13" s="16">
        <f t="shared" si="0"/>
        <v>130</v>
      </c>
      <c r="D13" s="33">
        <f>现代农业发展专项!C14</f>
        <v>130</v>
      </c>
      <c r="E13" s="33">
        <v>0</v>
      </c>
    </row>
    <row r="14" spans="1:5" ht="23.25" customHeight="1" x14ac:dyDescent="0.15">
      <c r="A14" s="16">
        <v>10</v>
      </c>
      <c r="B14" s="16" t="s">
        <v>67</v>
      </c>
      <c r="C14" s="16">
        <f t="shared" si="0"/>
        <v>230</v>
      </c>
      <c r="D14" s="33">
        <f>现代农业发展专项!C15</f>
        <v>230</v>
      </c>
      <c r="E14" s="33">
        <v>0</v>
      </c>
    </row>
    <row r="15" spans="1:5" ht="22.9" customHeight="1" x14ac:dyDescent="0.15">
      <c r="A15" s="50">
        <v>11</v>
      </c>
      <c r="B15" s="16" t="s">
        <v>68</v>
      </c>
      <c r="C15" s="16">
        <f t="shared" si="0"/>
        <v>155</v>
      </c>
      <c r="D15" s="33">
        <f>现代农业发展专项!C16</f>
        <v>155</v>
      </c>
      <c r="E15" s="33">
        <v>0</v>
      </c>
    </row>
    <row r="16" spans="1:5" ht="27" customHeight="1" x14ac:dyDescent="0.15">
      <c r="A16" s="16">
        <v>12</v>
      </c>
      <c r="B16" s="49" t="s">
        <v>74</v>
      </c>
      <c r="C16" s="16">
        <f t="shared" si="0"/>
        <v>30</v>
      </c>
      <c r="D16" s="48">
        <v>0</v>
      </c>
      <c r="E16" s="54">
        <f>乡村振兴专项!C13</f>
        <v>30</v>
      </c>
    </row>
  </sheetData>
  <mergeCells count="2">
    <mergeCell ref="A4:B4"/>
    <mergeCell ref="A1:E1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abSelected="1" zoomScale="90" zoomScaleNormal="90" workbookViewId="0">
      <pane xSplit="3" ySplit="5" topLeftCell="E6" activePane="bottomRight" state="frozen"/>
      <selection pane="topRight" activeCell="D1" sqref="D1"/>
      <selection pane="bottomLeft" activeCell="A6" sqref="A6"/>
      <selection pane="bottomRight" activeCell="S23" sqref="S23"/>
    </sheetView>
  </sheetViews>
  <sheetFormatPr defaultColWidth="9" defaultRowHeight="13.5" x14ac:dyDescent="0.15"/>
  <cols>
    <col min="1" max="1" width="6.25" style="9" customWidth="1"/>
    <col min="2" max="2" width="12.25" style="9" customWidth="1"/>
    <col min="3" max="3" width="10.125" style="9" customWidth="1"/>
    <col min="4" max="4" width="10.5" style="10" customWidth="1"/>
    <col min="5" max="5" width="10.875" style="10" customWidth="1"/>
    <col min="6" max="7" width="13.5" style="19" customWidth="1"/>
    <col min="8" max="8" width="14.875" style="19" customWidth="1"/>
    <col min="9" max="9" width="14" style="9" customWidth="1"/>
    <col min="10" max="10" width="10.125" style="9" customWidth="1"/>
    <col min="11" max="11" width="13.5" style="31" customWidth="1"/>
    <col min="12" max="12" width="10.25" style="19" customWidth="1"/>
    <col min="13" max="13" width="13.5" style="31" customWidth="1"/>
    <col min="14" max="15" width="11.625" style="19" customWidth="1"/>
    <col min="16" max="16" width="15.25" style="19" customWidth="1"/>
    <col min="17" max="17" width="12.375" style="19" customWidth="1"/>
    <col min="18" max="18" width="11.625" style="37" customWidth="1"/>
    <col min="19" max="19" width="10.625" style="19" customWidth="1"/>
    <col min="20" max="20" width="11.875" style="19" customWidth="1"/>
    <col min="21" max="21" width="15.875" style="37" customWidth="1"/>
    <col min="22" max="22" width="12.875" style="37" customWidth="1"/>
    <col min="23" max="16384" width="9" style="9"/>
  </cols>
  <sheetData>
    <row r="1" spans="1:22" ht="31.5" customHeight="1" x14ac:dyDescent="0.15">
      <c r="A1" s="59" t="s">
        <v>26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</row>
    <row r="2" spans="1:22" ht="27" customHeight="1" x14ac:dyDescent="0.15">
      <c r="C2" s="7"/>
      <c r="O2" s="7"/>
      <c r="R2" s="7"/>
      <c r="U2" s="7" t="s">
        <v>13</v>
      </c>
    </row>
    <row r="3" spans="1:22" ht="23.45" customHeight="1" x14ac:dyDescent="0.15">
      <c r="A3" s="75" t="s">
        <v>10</v>
      </c>
      <c r="B3" s="73" t="s">
        <v>11</v>
      </c>
      <c r="C3" s="73" t="s">
        <v>1</v>
      </c>
      <c r="D3" s="65" t="s">
        <v>19</v>
      </c>
      <c r="E3" s="65" t="s">
        <v>21</v>
      </c>
      <c r="F3" s="65" t="s">
        <v>28</v>
      </c>
      <c r="G3" s="65" t="s">
        <v>55</v>
      </c>
      <c r="H3" s="65" t="s">
        <v>33</v>
      </c>
      <c r="I3" s="65" t="s">
        <v>27</v>
      </c>
      <c r="J3" s="67" t="s">
        <v>29</v>
      </c>
      <c r="K3" s="68"/>
      <c r="L3" s="68"/>
      <c r="M3" s="69"/>
      <c r="N3" s="63" t="s">
        <v>50</v>
      </c>
      <c r="O3" s="64"/>
      <c r="P3" s="65" t="s">
        <v>22</v>
      </c>
      <c r="Q3" s="65" t="s">
        <v>69</v>
      </c>
      <c r="R3" s="73" t="s">
        <v>76</v>
      </c>
      <c r="S3" s="62" t="s">
        <v>48</v>
      </c>
      <c r="T3" s="62" t="s">
        <v>52</v>
      </c>
      <c r="U3" s="76" t="s">
        <v>58</v>
      </c>
      <c r="V3" s="76" t="s">
        <v>80</v>
      </c>
    </row>
    <row r="4" spans="1:22" ht="24" customHeight="1" x14ac:dyDescent="0.15">
      <c r="A4" s="74"/>
      <c r="B4" s="74"/>
      <c r="C4" s="74"/>
      <c r="D4" s="66"/>
      <c r="E4" s="66"/>
      <c r="F4" s="66"/>
      <c r="G4" s="66"/>
      <c r="H4" s="66"/>
      <c r="I4" s="66"/>
      <c r="J4" s="42" t="s">
        <v>30</v>
      </c>
      <c r="K4" s="16" t="s">
        <v>32</v>
      </c>
      <c r="L4" s="42" t="s">
        <v>31</v>
      </c>
      <c r="M4" s="13" t="s">
        <v>57</v>
      </c>
      <c r="N4" s="36" t="s">
        <v>34</v>
      </c>
      <c r="O4" s="36" t="s">
        <v>51</v>
      </c>
      <c r="P4" s="66"/>
      <c r="Q4" s="66"/>
      <c r="R4" s="74"/>
      <c r="S4" s="62"/>
      <c r="T4" s="62"/>
      <c r="U4" s="77"/>
      <c r="V4" s="77"/>
    </row>
    <row r="5" spans="1:22" s="38" customFormat="1" ht="39" customHeight="1" x14ac:dyDescent="0.15">
      <c r="A5" s="70" t="s">
        <v>9</v>
      </c>
      <c r="B5" s="70"/>
      <c r="C5" s="27">
        <f>SUM(D5:V5)</f>
        <v>5406.75</v>
      </c>
      <c r="D5" s="27">
        <f>SUM(D6:D16)</f>
        <v>50</v>
      </c>
      <c r="E5" s="27">
        <f t="shared" ref="E5:V5" si="0">SUM(E6:E16)</f>
        <v>55</v>
      </c>
      <c r="F5" s="27">
        <f t="shared" si="0"/>
        <v>685</v>
      </c>
      <c r="G5" s="27">
        <f t="shared" si="0"/>
        <v>30</v>
      </c>
      <c r="H5" s="27">
        <f t="shared" si="0"/>
        <v>40</v>
      </c>
      <c r="I5" s="27">
        <f t="shared" si="0"/>
        <v>617.75</v>
      </c>
      <c r="J5" s="27">
        <f t="shared" si="0"/>
        <v>110</v>
      </c>
      <c r="K5" s="27">
        <f t="shared" si="0"/>
        <v>180</v>
      </c>
      <c r="L5" s="27">
        <f>SUM(L6:L16)</f>
        <v>90</v>
      </c>
      <c r="M5" s="27">
        <f t="shared" si="0"/>
        <v>20</v>
      </c>
      <c r="N5" s="35">
        <f t="shared" si="0"/>
        <v>150</v>
      </c>
      <c r="O5" s="35">
        <f t="shared" si="0"/>
        <v>300</v>
      </c>
      <c r="P5" s="27">
        <f>SUM(P6:P16)</f>
        <v>148</v>
      </c>
      <c r="Q5" s="35">
        <f>SUM(Q6:Q16)</f>
        <v>27</v>
      </c>
      <c r="R5" s="53">
        <f t="shared" si="0"/>
        <v>80</v>
      </c>
      <c r="S5" s="27">
        <f t="shared" si="0"/>
        <v>1600</v>
      </c>
      <c r="T5" s="27">
        <f t="shared" si="0"/>
        <v>590</v>
      </c>
      <c r="U5" s="27">
        <f t="shared" si="0"/>
        <v>230.00000000000003</v>
      </c>
      <c r="V5" s="27">
        <f t="shared" si="0"/>
        <v>404</v>
      </c>
    </row>
    <row r="6" spans="1:22" s="39" customFormat="1" ht="26.25" customHeight="1" x14ac:dyDescent="0.15">
      <c r="A6" s="1">
        <v>1</v>
      </c>
      <c r="B6" s="2" t="s">
        <v>12</v>
      </c>
      <c r="C6" s="27">
        <f t="shared" ref="C6:C16" si="1">SUM(D6:V6)</f>
        <v>1683.57</v>
      </c>
      <c r="D6" s="32"/>
      <c r="E6" s="5"/>
      <c r="F6" s="1">
        <v>240</v>
      </c>
      <c r="G6" s="1"/>
      <c r="H6" s="1"/>
      <c r="I6" s="1">
        <v>75</v>
      </c>
      <c r="J6" s="1">
        <v>50</v>
      </c>
      <c r="K6" s="11">
        <v>25</v>
      </c>
      <c r="L6" s="1"/>
      <c r="M6" s="11"/>
      <c r="N6" s="1"/>
      <c r="O6" s="1">
        <v>48</v>
      </c>
      <c r="P6" s="1">
        <v>54</v>
      </c>
      <c r="Q6" s="1">
        <v>11</v>
      </c>
      <c r="R6" s="11"/>
      <c r="S6" s="1">
        <v>959.24</v>
      </c>
      <c r="T6" s="1">
        <v>177.5</v>
      </c>
      <c r="U6" s="11">
        <v>12.83</v>
      </c>
      <c r="V6" s="11">
        <v>31</v>
      </c>
    </row>
    <row r="7" spans="1:22" s="38" customFormat="1" ht="26.25" customHeight="1" x14ac:dyDescent="0.15">
      <c r="A7" s="26">
        <v>2</v>
      </c>
      <c r="B7" s="13" t="s">
        <v>3</v>
      </c>
      <c r="C7" s="27">
        <f t="shared" si="1"/>
        <v>1076.1500000000001</v>
      </c>
      <c r="D7" s="11"/>
      <c r="E7" s="5"/>
      <c r="F7" s="11">
        <v>80</v>
      </c>
      <c r="G7" s="11"/>
      <c r="H7" s="11">
        <v>20</v>
      </c>
      <c r="I7" s="26">
        <v>50</v>
      </c>
      <c r="J7" s="26">
        <v>30</v>
      </c>
      <c r="K7" s="27">
        <v>45</v>
      </c>
      <c r="L7" s="26"/>
      <c r="M7" s="27"/>
      <c r="N7" s="34"/>
      <c r="O7" s="34">
        <v>85</v>
      </c>
      <c r="P7" s="11">
        <v>48</v>
      </c>
      <c r="Q7" s="11">
        <v>6</v>
      </c>
      <c r="R7" s="53"/>
      <c r="S7" s="26">
        <v>366.04</v>
      </c>
      <c r="T7" s="26">
        <v>75</v>
      </c>
      <c r="U7" s="27">
        <v>171.61</v>
      </c>
      <c r="V7" s="27">
        <f>84.5+15</f>
        <v>99.5</v>
      </c>
    </row>
    <row r="8" spans="1:22" s="38" customFormat="1" ht="26.25" customHeight="1" x14ac:dyDescent="0.15">
      <c r="A8" s="21">
        <v>3</v>
      </c>
      <c r="B8" s="13" t="s">
        <v>35</v>
      </c>
      <c r="C8" s="27">
        <f t="shared" si="1"/>
        <v>667.28</v>
      </c>
      <c r="D8" s="11"/>
      <c r="E8" s="5"/>
      <c r="F8" s="5">
        <v>190</v>
      </c>
      <c r="G8" s="5"/>
      <c r="H8" s="5"/>
      <c r="I8" s="26">
        <v>100</v>
      </c>
      <c r="J8" s="26"/>
      <c r="K8" s="27">
        <v>15</v>
      </c>
      <c r="L8" s="26"/>
      <c r="M8" s="27"/>
      <c r="N8" s="34">
        <v>85</v>
      </c>
      <c r="O8" s="34">
        <v>71.599999999999994</v>
      </c>
      <c r="P8" s="5">
        <v>23</v>
      </c>
      <c r="Q8" s="5">
        <v>4</v>
      </c>
      <c r="R8" s="53"/>
      <c r="S8" s="26">
        <v>73</v>
      </c>
      <c r="T8" s="26">
        <v>70</v>
      </c>
      <c r="U8" s="27">
        <v>0.68</v>
      </c>
      <c r="V8" s="27">
        <v>35</v>
      </c>
    </row>
    <row r="9" spans="1:22" s="38" customFormat="1" ht="26.25" customHeight="1" x14ac:dyDescent="0.15">
      <c r="A9" s="1">
        <v>4</v>
      </c>
      <c r="B9" s="16" t="s">
        <v>5</v>
      </c>
      <c r="C9" s="27">
        <f t="shared" si="1"/>
        <v>432.15</v>
      </c>
      <c r="D9" s="3"/>
      <c r="E9" s="5"/>
      <c r="F9" s="26">
        <v>60</v>
      </c>
      <c r="G9" s="26"/>
      <c r="H9" s="26">
        <v>20</v>
      </c>
      <c r="I9" s="26">
        <v>20</v>
      </c>
      <c r="J9" s="26"/>
      <c r="K9" s="11">
        <v>20</v>
      </c>
      <c r="L9" s="26"/>
      <c r="M9" s="11"/>
      <c r="N9" s="34">
        <v>42</v>
      </c>
      <c r="O9" s="34">
        <v>66.3</v>
      </c>
      <c r="P9" s="26">
        <v>10</v>
      </c>
      <c r="Q9" s="34">
        <v>4</v>
      </c>
      <c r="R9" s="53"/>
      <c r="S9" s="26">
        <v>148.21</v>
      </c>
      <c r="T9" s="26">
        <v>15.5</v>
      </c>
      <c r="U9" s="27">
        <v>13.14</v>
      </c>
      <c r="V9" s="27">
        <v>13</v>
      </c>
    </row>
    <row r="10" spans="1:22" s="38" customFormat="1" ht="26.25" customHeight="1" x14ac:dyDescent="0.15">
      <c r="A10" s="26">
        <v>5</v>
      </c>
      <c r="B10" s="16" t="s">
        <v>6</v>
      </c>
      <c r="C10" s="27">
        <f t="shared" si="1"/>
        <v>97.45</v>
      </c>
      <c r="D10" s="11"/>
      <c r="E10" s="5"/>
      <c r="F10" s="26"/>
      <c r="G10" s="26"/>
      <c r="H10" s="26"/>
      <c r="I10" s="26">
        <v>20</v>
      </c>
      <c r="J10" s="26"/>
      <c r="K10" s="11">
        <v>15</v>
      </c>
      <c r="L10" s="26"/>
      <c r="M10" s="11"/>
      <c r="N10" s="34">
        <v>4.5999999999999996</v>
      </c>
      <c r="O10" s="34">
        <v>10</v>
      </c>
      <c r="P10" s="26"/>
      <c r="Q10" s="34">
        <v>0.5</v>
      </c>
      <c r="R10" s="53"/>
      <c r="S10" s="26">
        <v>16.71</v>
      </c>
      <c r="T10" s="26">
        <v>24</v>
      </c>
      <c r="U10" s="27">
        <v>0.64</v>
      </c>
      <c r="V10" s="27">
        <v>6</v>
      </c>
    </row>
    <row r="11" spans="1:22" s="38" customFormat="1" ht="26.25" customHeight="1" x14ac:dyDescent="0.15">
      <c r="A11" s="21">
        <v>6</v>
      </c>
      <c r="B11" s="16" t="s">
        <v>7</v>
      </c>
      <c r="C11" s="27">
        <f t="shared" si="1"/>
        <v>107.44</v>
      </c>
      <c r="D11" s="32"/>
      <c r="E11" s="5"/>
      <c r="F11" s="32"/>
      <c r="G11" s="32"/>
      <c r="H11" s="32"/>
      <c r="I11" s="26">
        <v>20</v>
      </c>
      <c r="J11" s="26"/>
      <c r="K11" s="11">
        <v>15</v>
      </c>
      <c r="L11" s="26"/>
      <c r="M11" s="11"/>
      <c r="N11" s="34"/>
      <c r="O11" s="34">
        <v>16.5</v>
      </c>
      <c r="P11" s="32">
        <v>8</v>
      </c>
      <c r="Q11" s="33">
        <v>0.5</v>
      </c>
      <c r="R11" s="53"/>
      <c r="S11" s="26">
        <v>4.84</v>
      </c>
      <c r="T11" s="26">
        <v>8</v>
      </c>
      <c r="U11" s="27">
        <v>31.1</v>
      </c>
      <c r="V11" s="27">
        <v>3.5</v>
      </c>
    </row>
    <row r="12" spans="1:22" s="38" customFormat="1" ht="26.25" customHeight="1" x14ac:dyDescent="0.15">
      <c r="A12" s="1">
        <v>7</v>
      </c>
      <c r="B12" s="16" t="s">
        <v>36</v>
      </c>
      <c r="C12" s="27">
        <f t="shared" si="1"/>
        <v>204.96</v>
      </c>
      <c r="D12" s="32"/>
      <c r="E12" s="5"/>
      <c r="F12" s="32">
        <v>15</v>
      </c>
      <c r="G12" s="32"/>
      <c r="H12" s="32"/>
      <c r="I12" s="26">
        <v>45</v>
      </c>
      <c r="J12" s="26">
        <v>30</v>
      </c>
      <c r="K12" s="11">
        <v>45</v>
      </c>
      <c r="L12" s="26"/>
      <c r="M12" s="11"/>
      <c r="N12" s="34">
        <v>18.399999999999999</v>
      </c>
      <c r="O12" s="34">
        <v>2.6</v>
      </c>
      <c r="P12" s="32">
        <v>5</v>
      </c>
      <c r="Q12" s="33">
        <v>1</v>
      </c>
      <c r="R12" s="53"/>
      <c r="S12" s="26">
        <v>31.96</v>
      </c>
      <c r="T12" s="26">
        <v>5</v>
      </c>
      <c r="U12" s="27"/>
      <c r="V12" s="27">
        <v>6</v>
      </c>
    </row>
    <row r="13" spans="1:22" s="38" customFormat="1" ht="26.25" customHeight="1" x14ac:dyDescent="0.15">
      <c r="A13" s="26">
        <v>8</v>
      </c>
      <c r="B13" s="16" t="s">
        <v>37</v>
      </c>
      <c r="C13" s="27">
        <f t="shared" si="1"/>
        <v>622.75</v>
      </c>
      <c r="D13" s="11">
        <v>50</v>
      </c>
      <c r="E13" s="5">
        <v>55</v>
      </c>
      <c r="F13" s="26"/>
      <c r="G13" s="26"/>
      <c r="H13" s="26"/>
      <c r="I13" s="26">
        <f>187.75+100</f>
        <v>287.75</v>
      </c>
      <c r="J13" s="26"/>
      <c r="K13" s="27"/>
      <c r="L13" s="26">
        <v>90</v>
      </c>
      <c r="M13" s="27"/>
      <c r="N13" s="34"/>
      <c r="O13" s="34"/>
      <c r="P13" s="26"/>
      <c r="Q13" s="34"/>
      <c r="R13" s="53">
        <v>80</v>
      </c>
      <c r="S13" s="26"/>
      <c r="T13" s="26">
        <v>60</v>
      </c>
      <c r="U13" s="27"/>
      <c r="V13" s="27"/>
    </row>
    <row r="14" spans="1:22" s="38" customFormat="1" ht="26.25" customHeight="1" x14ac:dyDescent="0.15">
      <c r="A14" s="1">
        <v>9</v>
      </c>
      <c r="B14" s="16" t="s">
        <v>38</v>
      </c>
      <c r="C14" s="27">
        <f t="shared" si="1"/>
        <v>130</v>
      </c>
      <c r="D14" s="11"/>
      <c r="E14" s="5"/>
      <c r="F14" s="26">
        <v>80</v>
      </c>
      <c r="G14" s="26">
        <v>30</v>
      </c>
      <c r="H14" s="26"/>
      <c r="I14" s="26"/>
      <c r="J14" s="26"/>
      <c r="K14" s="27"/>
      <c r="L14" s="26"/>
      <c r="M14" s="27">
        <v>20</v>
      </c>
      <c r="N14" s="34"/>
      <c r="O14" s="34"/>
      <c r="P14" s="26"/>
      <c r="Q14" s="34"/>
      <c r="R14" s="53"/>
      <c r="S14" s="26"/>
      <c r="T14" s="26"/>
      <c r="U14" s="27"/>
      <c r="V14" s="27"/>
    </row>
    <row r="15" spans="1:22" s="38" customFormat="1" ht="26.25" customHeight="1" x14ac:dyDescent="0.15">
      <c r="A15" s="26">
        <v>10</v>
      </c>
      <c r="B15" s="16" t="s">
        <v>39</v>
      </c>
      <c r="C15" s="27">
        <f t="shared" si="1"/>
        <v>230</v>
      </c>
      <c r="D15" s="11"/>
      <c r="E15" s="5"/>
      <c r="F15" s="26">
        <v>20</v>
      </c>
      <c r="G15" s="26"/>
      <c r="H15" s="26"/>
      <c r="I15" s="26"/>
      <c r="J15" s="26"/>
      <c r="K15" s="27"/>
      <c r="L15" s="26"/>
      <c r="M15" s="27"/>
      <c r="N15" s="34"/>
      <c r="O15" s="34"/>
      <c r="P15" s="26"/>
      <c r="Q15" s="34"/>
      <c r="R15" s="53"/>
      <c r="S15" s="26"/>
      <c r="T15" s="26"/>
      <c r="U15" s="27"/>
      <c r="V15" s="27">
        <v>210</v>
      </c>
    </row>
    <row r="16" spans="1:22" s="38" customFormat="1" ht="26.25" customHeight="1" x14ac:dyDescent="0.15">
      <c r="A16" s="1">
        <v>11</v>
      </c>
      <c r="B16" s="16" t="s">
        <v>53</v>
      </c>
      <c r="C16" s="27">
        <f t="shared" si="1"/>
        <v>155</v>
      </c>
      <c r="D16" s="11"/>
      <c r="E16" s="5"/>
      <c r="F16" s="26"/>
      <c r="G16" s="26"/>
      <c r="H16" s="26"/>
      <c r="I16" s="26"/>
      <c r="J16" s="26"/>
      <c r="K16" s="27"/>
      <c r="L16" s="26"/>
      <c r="M16" s="27"/>
      <c r="N16" s="34"/>
      <c r="O16" s="34"/>
      <c r="P16" s="26"/>
      <c r="Q16" s="34"/>
      <c r="R16" s="53"/>
      <c r="S16" s="26"/>
      <c r="T16" s="26">
        <v>155</v>
      </c>
      <c r="U16" s="27"/>
      <c r="V16" s="27"/>
    </row>
    <row r="17" spans="1:22" ht="40.5" customHeight="1" x14ac:dyDescent="0.15">
      <c r="A17" s="63" t="s">
        <v>40</v>
      </c>
      <c r="B17" s="63"/>
      <c r="C17" s="63"/>
      <c r="D17" s="71" t="s">
        <v>41</v>
      </c>
      <c r="E17" s="72"/>
      <c r="F17" s="26" t="s">
        <v>43</v>
      </c>
      <c r="G17" s="26" t="s">
        <v>56</v>
      </c>
      <c r="H17" s="26" t="s">
        <v>44</v>
      </c>
      <c r="I17" s="26" t="s">
        <v>45</v>
      </c>
      <c r="J17" s="1" t="s">
        <v>42</v>
      </c>
      <c r="K17" s="11" t="s">
        <v>47</v>
      </c>
      <c r="L17" s="1" t="s">
        <v>46</v>
      </c>
      <c r="M17" s="11" t="s">
        <v>56</v>
      </c>
      <c r="N17" s="11" t="s">
        <v>47</v>
      </c>
      <c r="O17" s="11" t="s">
        <v>49</v>
      </c>
      <c r="P17" s="26" t="s">
        <v>42</v>
      </c>
      <c r="Q17" s="34" t="s">
        <v>70</v>
      </c>
      <c r="R17" s="11" t="s">
        <v>77</v>
      </c>
      <c r="S17" s="30" t="s">
        <v>49</v>
      </c>
      <c r="T17" s="30" t="s">
        <v>54</v>
      </c>
      <c r="U17" s="60" t="s">
        <v>59</v>
      </c>
      <c r="V17" s="61"/>
    </row>
  </sheetData>
  <mergeCells count="23">
    <mergeCell ref="D3:D4"/>
    <mergeCell ref="C3:C4"/>
    <mergeCell ref="U3:U4"/>
    <mergeCell ref="V3:V4"/>
    <mergeCell ref="R3:R4"/>
    <mergeCell ref="Q3:Q4"/>
    <mergeCell ref="E3:E4"/>
    <mergeCell ref="A1:V1"/>
    <mergeCell ref="U17:V17"/>
    <mergeCell ref="S3:S4"/>
    <mergeCell ref="N3:O3"/>
    <mergeCell ref="T3:T4"/>
    <mergeCell ref="G3:G4"/>
    <mergeCell ref="J3:M3"/>
    <mergeCell ref="A17:C17"/>
    <mergeCell ref="A5:B5"/>
    <mergeCell ref="D17:E17"/>
    <mergeCell ref="I3:I4"/>
    <mergeCell ref="H3:H4"/>
    <mergeCell ref="F3:F4"/>
    <mergeCell ref="B3:B4"/>
    <mergeCell ref="P3:P4"/>
    <mergeCell ref="A3:A4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8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M11" sqref="M11"/>
    </sheetView>
  </sheetViews>
  <sheetFormatPr defaultColWidth="9" defaultRowHeight="13.5" x14ac:dyDescent="0.15"/>
  <cols>
    <col min="1" max="1" width="5" style="12" customWidth="1"/>
    <col min="2" max="2" width="16.75" style="12" customWidth="1"/>
    <col min="3" max="3" width="11.875" style="19" customWidth="1"/>
    <col min="4" max="4" width="13.125" style="22" customWidth="1"/>
    <col min="5" max="5" width="12.625" style="19" customWidth="1"/>
    <col min="6" max="6" width="14.125" style="22" customWidth="1"/>
    <col min="7" max="7" width="17.75" style="22" customWidth="1"/>
    <col min="8" max="16384" width="9" style="12"/>
  </cols>
  <sheetData>
    <row r="1" spans="1:7" ht="33" customHeight="1" x14ac:dyDescent="0.15">
      <c r="A1" s="83" t="s">
        <v>25</v>
      </c>
      <c r="B1" s="83"/>
      <c r="C1" s="83"/>
      <c r="D1" s="83"/>
      <c r="E1" s="83"/>
      <c r="F1" s="83"/>
      <c r="G1" s="83"/>
    </row>
    <row r="2" spans="1:7" ht="33.75" customHeight="1" x14ac:dyDescent="0.15">
      <c r="B2" s="20"/>
      <c r="C2" s="44"/>
      <c r="D2" s="45"/>
      <c r="E2" s="81" t="s">
        <v>13</v>
      </c>
      <c r="F2" s="82"/>
    </row>
    <row r="3" spans="1:7" ht="52.9" customHeight="1" x14ac:dyDescent="0.15">
      <c r="A3" s="43" t="s">
        <v>0</v>
      </c>
      <c r="B3" s="40" t="s">
        <v>8</v>
      </c>
      <c r="C3" s="40" t="s">
        <v>61</v>
      </c>
      <c r="D3" s="46" t="s">
        <v>78</v>
      </c>
      <c r="E3" s="47" t="s">
        <v>17</v>
      </c>
      <c r="F3" s="55" t="s">
        <v>79</v>
      </c>
      <c r="G3" s="29" t="s">
        <v>72</v>
      </c>
    </row>
    <row r="4" spans="1:7" ht="33" customHeight="1" x14ac:dyDescent="0.15">
      <c r="A4" s="78" t="s">
        <v>61</v>
      </c>
      <c r="B4" s="79"/>
      <c r="C4" s="29">
        <f>SUM(D4:G4)</f>
        <v>753</v>
      </c>
      <c r="D4" s="29">
        <f>SUM(D5:D13)</f>
        <v>80</v>
      </c>
      <c r="E4" s="29">
        <f t="shared" ref="E4:G4" si="0">SUM(E5:E13)</f>
        <v>120</v>
      </c>
      <c r="F4" s="29">
        <f t="shared" si="0"/>
        <v>103</v>
      </c>
      <c r="G4" s="29">
        <f t="shared" si="0"/>
        <v>450</v>
      </c>
    </row>
    <row r="5" spans="1:7" ht="33" customHeight="1" x14ac:dyDescent="0.15">
      <c r="A5" s="18">
        <v>1</v>
      </c>
      <c r="B5" s="17" t="s">
        <v>2</v>
      </c>
      <c r="C5" s="29">
        <f>SUM(D5:G5)</f>
        <v>130.9</v>
      </c>
      <c r="D5" s="29"/>
      <c r="E5" s="28"/>
      <c r="F5" s="29">
        <v>10</v>
      </c>
      <c r="G5" s="29">
        <v>120.9</v>
      </c>
    </row>
    <row r="6" spans="1:7" ht="33" customHeight="1" x14ac:dyDescent="0.15">
      <c r="A6" s="18">
        <v>2</v>
      </c>
      <c r="B6" s="14" t="s">
        <v>3</v>
      </c>
      <c r="C6" s="29">
        <f t="shared" ref="C6:C13" si="1">SUM(D6:G6)</f>
        <v>106.9</v>
      </c>
      <c r="D6" s="29"/>
      <c r="E6" s="28"/>
      <c r="F6" s="29">
        <v>10</v>
      </c>
      <c r="G6" s="29">
        <v>96.9</v>
      </c>
    </row>
    <row r="7" spans="1:7" ht="33" customHeight="1" x14ac:dyDescent="0.15">
      <c r="A7" s="24">
        <v>3</v>
      </c>
      <c r="B7" s="14" t="s">
        <v>4</v>
      </c>
      <c r="C7" s="29">
        <f t="shared" si="1"/>
        <v>98.9</v>
      </c>
      <c r="D7" s="29"/>
      <c r="E7" s="28"/>
      <c r="F7" s="29">
        <v>10</v>
      </c>
      <c r="G7" s="29">
        <v>88.9</v>
      </c>
    </row>
    <row r="8" spans="1:7" ht="33" customHeight="1" x14ac:dyDescent="0.15">
      <c r="A8" s="23">
        <v>4</v>
      </c>
      <c r="B8" s="14" t="s">
        <v>5</v>
      </c>
      <c r="C8" s="29">
        <f t="shared" si="1"/>
        <v>82.9</v>
      </c>
      <c r="D8" s="29"/>
      <c r="E8" s="28"/>
      <c r="F8" s="29">
        <v>10</v>
      </c>
      <c r="G8" s="29">
        <v>72.900000000000006</v>
      </c>
    </row>
    <row r="9" spans="1:7" ht="33" customHeight="1" x14ac:dyDescent="0.15">
      <c r="A9" s="23">
        <v>5</v>
      </c>
      <c r="B9" s="14" t="s">
        <v>6</v>
      </c>
      <c r="C9" s="29">
        <f t="shared" si="1"/>
        <v>5</v>
      </c>
      <c r="D9" s="29"/>
      <c r="E9" s="28"/>
      <c r="F9" s="29">
        <v>5</v>
      </c>
      <c r="G9" s="29"/>
    </row>
    <row r="10" spans="1:7" ht="33" customHeight="1" x14ac:dyDescent="0.15">
      <c r="A10" s="24">
        <v>6</v>
      </c>
      <c r="B10" s="14" t="s">
        <v>7</v>
      </c>
      <c r="C10" s="29">
        <f t="shared" si="1"/>
        <v>5</v>
      </c>
      <c r="D10" s="29"/>
      <c r="E10" s="28"/>
      <c r="F10" s="29">
        <v>5</v>
      </c>
      <c r="G10" s="29"/>
    </row>
    <row r="11" spans="1:7" ht="33" customHeight="1" x14ac:dyDescent="0.15">
      <c r="A11" s="23">
        <v>7</v>
      </c>
      <c r="B11" s="25" t="s">
        <v>24</v>
      </c>
      <c r="C11" s="29">
        <f t="shared" si="1"/>
        <v>59</v>
      </c>
      <c r="D11" s="29"/>
      <c r="E11" s="28"/>
      <c r="F11" s="29">
        <v>35</v>
      </c>
      <c r="G11" s="29">
        <v>24</v>
      </c>
    </row>
    <row r="12" spans="1:7" ht="33" customHeight="1" x14ac:dyDescent="0.15">
      <c r="A12" s="23">
        <v>8</v>
      </c>
      <c r="B12" s="14" t="s">
        <v>15</v>
      </c>
      <c r="C12" s="29">
        <f t="shared" si="1"/>
        <v>234.4</v>
      </c>
      <c r="D12" s="29">
        <v>80</v>
      </c>
      <c r="E12" s="28">
        <v>120</v>
      </c>
      <c r="F12" s="29">
        <v>18</v>
      </c>
      <c r="G12" s="29">
        <v>16.399999999999999</v>
      </c>
    </row>
    <row r="13" spans="1:7" ht="33" customHeight="1" x14ac:dyDescent="0.15">
      <c r="A13" s="51">
        <v>9</v>
      </c>
      <c r="B13" s="29" t="s">
        <v>75</v>
      </c>
      <c r="C13" s="29">
        <f t="shared" si="1"/>
        <v>30</v>
      </c>
      <c r="D13" s="29"/>
      <c r="E13" s="51"/>
      <c r="F13" s="29"/>
      <c r="G13" s="29">
        <v>30</v>
      </c>
    </row>
    <row r="14" spans="1:7" ht="33" customHeight="1" x14ac:dyDescent="0.15">
      <c r="A14" s="80" t="s">
        <v>16</v>
      </c>
      <c r="B14" s="80"/>
      <c r="C14" s="80"/>
      <c r="D14" s="29" t="s">
        <v>23</v>
      </c>
      <c r="E14" s="28" t="s">
        <v>18</v>
      </c>
      <c r="F14" s="29" t="s">
        <v>60</v>
      </c>
      <c r="G14" s="29" t="s">
        <v>73</v>
      </c>
    </row>
  </sheetData>
  <mergeCells count="4">
    <mergeCell ref="A4:B4"/>
    <mergeCell ref="A14:C14"/>
    <mergeCell ref="E2:F2"/>
    <mergeCell ref="A1:G1"/>
  </mergeCells>
  <phoneticPr fontId="1" type="noConversion"/>
  <printOptions horizontalCentered="1"/>
  <pageMargins left="0.19685039370078741" right="0.16" top="0.35433070866141736" bottom="0.49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汇总表</vt:lpstr>
      <vt:lpstr>现代农业发展专项</vt:lpstr>
      <vt:lpstr>乡村振兴专项</vt:lpstr>
      <vt:lpstr>Sheet1</vt:lpstr>
      <vt:lpstr>现代农业发展专项!Print_Titles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l</cp:lastModifiedBy>
  <cp:lastPrinted>2025-04-08T01:56:49Z</cp:lastPrinted>
  <dcterms:created xsi:type="dcterms:W3CDTF">2020-04-29T03:10:58Z</dcterms:created>
  <dcterms:modified xsi:type="dcterms:W3CDTF">2025-04-11T06:58:40Z</dcterms:modified>
</cp:coreProperties>
</file>